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3250" windowHeight="5010" tabRatio="729" activeTab="2"/>
  </bookViews>
  <sheets>
    <sheet name="Étlap" sheetId="1" r:id="rId1"/>
    <sheet name="Megrendelőlap" sheetId="2" r:id="rId2"/>
    <sheet name="Árak" sheetId="3" r:id="rId3"/>
  </sheets>
  <externalReferences>
    <externalReference r:id="rId6"/>
  </externalReferences>
  <definedNames>
    <definedName name="_xlnm.Print_Titles" localSheetId="0">'Étlap'!$1:$2</definedName>
    <definedName name="_xlnm.Print_Area" localSheetId="2">'Árak'!$A$1:$R$82</definedName>
    <definedName name="_xlnm.Print_Area" localSheetId="0">'Étlap'!$A$1:$L$77</definedName>
    <definedName name="_xlnm.Print_Area" localSheetId="1">'Megrendelőlap'!$A$1:$N$71</definedName>
  </definedNames>
  <calcPr fullCalcOnLoad="1"/>
</workbook>
</file>

<file path=xl/sharedStrings.xml><?xml version="1.0" encoding="utf-8"?>
<sst xmlns="http://schemas.openxmlformats.org/spreadsheetml/2006/main" count="795" uniqueCount="490">
  <si>
    <t>RE1</t>
  </si>
  <si>
    <t>Reggeli</t>
  </si>
  <si>
    <t>Fahéjas csiga</t>
  </si>
  <si>
    <t>RE2</t>
  </si>
  <si>
    <t>A1</t>
  </si>
  <si>
    <t>Levesek</t>
  </si>
  <si>
    <t>A2</t>
  </si>
  <si>
    <t>A3</t>
  </si>
  <si>
    <t>B</t>
  </si>
  <si>
    <t>Húsos levesek</t>
  </si>
  <si>
    <t>C</t>
  </si>
  <si>
    <t>Kedvencek</t>
  </si>
  <si>
    <t>D</t>
  </si>
  <si>
    <t>Hidegkonyhai készitmények</t>
  </si>
  <si>
    <t>E</t>
  </si>
  <si>
    <t>Főzelékek és könnyű zöldségételek</t>
  </si>
  <si>
    <t>F</t>
  </si>
  <si>
    <t>Főzelékek</t>
  </si>
  <si>
    <t>Kelkáposzta-főzelék</t>
  </si>
  <si>
    <t>2. Kis bécsi szelet</t>
  </si>
  <si>
    <t>G</t>
  </si>
  <si>
    <t>Tészták</t>
  </si>
  <si>
    <t>H1</t>
  </si>
  <si>
    <t>Húsos tészták</t>
  </si>
  <si>
    <t>H2</t>
  </si>
  <si>
    <t>I</t>
  </si>
  <si>
    <t>Főétel</t>
  </si>
  <si>
    <t>J</t>
  </si>
  <si>
    <t>K</t>
  </si>
  <si>
    <t>1. Jázmin rizs</t>
  </si>
  <si>
    <t>L</t>
  </si>
  <si>
    <t>M</t>
  </si>
  <si>
    <t>2. Vegyes köret</t>
  </si>
  <si>
    <t>N</t>
  </si>
  <si>
    <t>O</t>
  </si>
  <si>
    <t>Ínyencségek 
Laci bácsitól</t>
  </si>
  <si>
    <t>PN</t>
  </si>
  <si>
    <t>P</t>
  </si>
  <si>
    <t>info@teletal.hu</t>
  </si>
  <si>
    <t>Q</t>
  </si>
  <si>
    <t>R</t>
  </si>
  <si>
    <t>S</t>
  </si>
  <si>
    <t>Desszert</t>
  </si>
  <si>
    <t>Sütemények</t>
  </si>
  <si>
    <t>Savanyúság</t>
  </si>
  <si>
    <t>Tejfölös uborkasaláta</t>
  </si>
  <si>
    <t>X</t>
  </si>
  <si>
    <t>Kenyér</t>
  </si>
  <si>
    <t>Kenyércipó</t>
  </si>
  <si>
    <t>Leves</t>
  </si>
  <si>
    <t>Z1</t>
  </si>
  <si>
    <t>Fitness és alakbarát</t>
  </si>
  <si>
    <t>Z2</t>
  </si>
  <si>
    <t>Friss saláták</t>
  </si>
  <si>
    <t>www.teletal.hu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</si>
  <si>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</si>
  <si>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</si>
  <si>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</si>
  <si>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</si>
  <si>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</si>
  <si>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</si>
  <si>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</si>
  <si>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</si>
  <si>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</si>
  <si>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</si>
  <si>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</si>
  <si>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</si>
  <si>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Z10</t>
  </si>
  <si>
    <t>Dia desszert</t>
  </si>
  <si>
    <t>Ebéd</t>
  </si>
  <si>
    <t>Uzsonna</t>
  </si>
  <si>
    <t>Vacsora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</si>
  <si>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</si>
  <si>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</si>
  <si>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</si>
  <si>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</si>
  <si>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</si>
  <si>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</si>
  <si>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</si>
  <si>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</si>
  <si>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</si>
  <si>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</si>
  <si>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</si>
  <si>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K1</t>
  </si>
  <si>
    <t>K2</t>
  </si>
  <si>
    <t>L1</t>
  </si>
  <si>
    <t>L2</t>
  </si>
  <si>
    <t>M1</t>
  </si>
  <si>
    <t>M2</t>
  </si>
  <si>
    <t>O1</t>
  </si>
  <si>
    <t>O2</t>
  </si>
  <si>
    <t>Név:</t>
  </si>
  <si>
    <t>Szállítási cím:</t>
  </si>
  <si>
    <t>Számlázási cím:</t>
  </si>
  <si>
    <t>Telefon:</t>
  </si>
  <si>
    <t>Mobiltelefon:</t>
  </si>
  <si>
    <t>Spenótfőzelék</t>
  </si>
  <si>
    <t>Zöldbabfőzelék</t>
  </si>
  <si>
    <t>Magyaros zöldborsófőzelék</t>
  </si>
  <si>
    <t>Uborkasaláta</t>
  </si>
  <si>
    <t>Sajtos rúd</t>
  </si>
  <si>
    <t>Tepertős pogácsa</t>
  </si>
  <si>
    <t>Meggyes párna</t>
  </si>
  <si>
    <t>Mogyorókrémes croissant</t>
  </si>
  <si>
    <t>Vilmoskörtés almaleves *</t>
  </si>
  <si>
    <t xml:space="preserve">Göcseji burgonyagombóc leves (zöldségleves burgonyagombóccal) * </t>
  </si>
  <si>
    <t>Tejszínes körteleves *</t>
  </si>
  <si>
    <t>Klasszikus brassói aprópecsenye</t>
  </si>
  <si>
    <t>Töltött káposzta</t>
  </si>
  <si>
    <t>1. Házi bélszínroló</t>
  </si>
  <si>
    <t>2. Csirkepörkölt</t>
  </si>
  <si>
    <t>2. Lacipecsenye</t>
  </si>
  <si>
    <t>Lekváros derelye *</t>
  </si>
  <si>
    <t>Spagetti vadas szósszal, reszelt sajt *</t>
  </si>
  <si>
    <t>Húsos, rakott spagetti, reszelt sajt</t>
  </si>
  <si>
    <t>Túrós tészta szalonnapörccel</t>
  </si>
  <si>
    <t>Mézes, csípős csirkemell kockák</t>
  </si>
  <si>
    <t>Marhapörkölt</t>
  </si>
  <si>
    <t>Kemencés csirkemell csíkok (baconos)</t>
  </si>
  <si>
    <t>2. Kínai sült tészta</t>
  </si>
  <si>
    <t>1. Galuska</t>
  </si>
  <si>
    <t>Rántott mozzarella</t>
  </si>
  <si>
    <t>1. Rizi-bizi</t>
  </si>
  <si>
    <t>Cordon-bleu (sertésszelet sajttal, sonkával töltve)</t>
  </si>
  <si>
    <t>Grillezett csirkemell sajtmártással</t>
  </si>
  <si>
    <t>1. Kukoricás rizs</t>
  </si>
  <si>
    <t>2. Burgonyapüré</t>
  </si>
  <si>
    <t>2. Rösztiburgonya</t>
  </si>
  <si>
    <t>Csirkemell sajtos bundában, burgonyapüré</t>
  </si>
  <si>
    <t>Sertésszűz pirított baconnal, sült hagymával</t>
  </si>
  <si>
    <t>Ropogós csülök Sir Henry módra (angol mustár, ceruzabab, bacon, gyöngyhagyma, paradicsom, Guinness sörrel főzve)</t>
  </si>
  <si>
    <t>1. Grillezett burgonyakarikák</t>
  </si>
  <si>
    <t>Gyümölcsrizs ananásszal és őszibarackkal</t>
  </si>
  <si>
    <t>Olimposz csúcs (gesztenyés, vaníliakrémes piskóta csokiöntettel, tejszínhabbal)</t>
  </si>
  <si>
    <t>Kókuszgolyó</t>
  </si>
  <si>
    <t>Epres-túrós szelet</t>
  </si>
  <si>
    <t>Csokis mignon</t>
  </si>
  <si>
    <t>Puncs szelet</t>
  </si>
  <si>
    <t>Oroszkrém kocka</t>
  </si>
  <si>
    <t>Tejfölös, tárkonyos burgonyafőzelék</t>
  </si>
  <si>
    <t xml:space="preserve">Almás, diós rakott tészta kemencében sütve * </t>
  </si>
  <si>
    <t>Magyaros zöldborsóleves, Almás, diós rakott tészta kemencében sütve</t>
  </si>
  <si>
    <t>2. Falusi burgonya (tejfölös, füstölt szalonnás, hagymás)</t>
  </si>
  <si>
    <t>Milánói makaróni, reszelt sajt</t>
  </si>
  <si>
    <t>* jelölésű ételeinket vegetáriánusok
is fogyaszthatják</t>
  </si>
  <si>
    <t>2. Rántott sajt *</t>
  </si>
  <si>
    <t>1. Főtt tojás (2 darab) *</t>
  </si>
  <si>
    <t xml:space="preserve">Bácskai rizseshús 
</t>
  </si>
  <si>
    <t xml:space="preserve">Sajtkoktél (3 féle sajt, tojás, narancs, alma, majonézzel), sült csirkemell csíkok 
</t>
  </si>
  <si>
    <t xml:space="preserve">Sült csirkemell csíkok, almás, sajtos, kukoricás, tormás, majonézes saláta 
</t>
  </si>
  <si>
    <t xml:space="preserve">1. Pulykafasírt 
</t>
  </si>
  <si>
    <t xml:space="preserve">1. Roston csirkefalatok 
</t>
  </si>
  <si>
    <t xml:space="preserve">1. Sertéspörkölt 
</t>
  </si>
  <si>
    <t xml:space="preserve">1. Jázmin rizs
</t>
  </si>
  <si>
    <t>Casino tojás franciasalátával *</t>
  </si>
  <si>
    <t>Gyros csirkemell, fokhagymás, joghurtos öntet márványsajttal, saláta (jégsaláta, paradicsom, paprika, uborka, lilahagyma)</t>
  </si>
  <si>
    <t>Sült csirkemell csíkozva főtt tojással, wok zöldségkeverékkel, tartármártás</t>
  </si>
  <si>
    <t>Salátamix csirkemellel, körtével, almával, márványsajttal, pirított dióval, mézes-balzsamecetes öntettel</t>
  </si>
  <si>
    <t>Bécsi burgonyasaláta csirkemell csíkokkal (burgonya, lilahagyma, snidling, zellerlevél, tartármártás)</t>
  </si>
  <si>
    <t>2. Tarhonya</t>
  </si>
  <si>
    <t xml:space="preserve">Grízgaluskaleves </t>
  </si>
  <si>
    <t xml:space="preserve">Tojásleves * </t>
  </si>
  <si>
    <t xml:space="preserve">Csontleves finommetélttel </t>
  </si>
  <si>
    <t xml:space="preserve">Trópusi gyümölcsleves * </t>
  </si>
  <si>
    <t xml:space="preserve">Szárnyasraguleves </t>
  </si>
  <si>
    <t xml:space="preserve">Bográcsgulyás </t>
  </si>
  <si>
    <t xml:space="preserve">Jókai-bableves </t>
  </si>
  <si>
    <t xml:space="preserve">Magyaros zöldborsóleves * </t>
  </si>
  <si>
    <t xml:space="preserve">Paradicsomleves * </t>
  </si>
  <si>
    <t>ZX</t>
  </si>
  <si>
    <t>Búzacsírás teljes kiörlésű cipó</t>
  </si>
  <si>
    <t>Köményes káposztasaláta, édesítőszerekkel</t>
  </si>
  <si>
    <t>Mexikói sült csirkemell (paradicsomos, fűszeres zöldségekkel), sajttal kemencében sütve, fűszervajas párolt zöldségek</t>
  </si>
  <si>
    <r>
      <rPr>
        <b/>
        <sz val="10"/>
        <color indexed="10"/>
        <rFont val="Arial CE"/>
        <family val="0"/>
      </rPr>
      <t>(TF)</t>
    </r>
    <r>
      <rPr>
        <b/>
        <sz val="10"/>
        <rFont val="Arial CE"/>
        <family val="2"/>
      </rPr>
      <t xml:space="preserve"> Tejfehérjét tartalmaz (paleo ételeinknél)</t>
    </r>
  </si>
  <si>
    <t>TVE1</t>
  </si>
  <si>
    <t>A TVE sorok kínálatát a vega és vegán életmód követői egyaránt fogyaszthatják.</t>
  </si>
  <si>
    <t>TV2</t>
  </si>
  <si>
    <t>TV3</t>
  </si>
  <si>
    <t>TV4</t>
  </si>
  <si>
    <t>TVE5</t>
  </si>
  <si>
    <t>TVE6</t>
  </si>
  <si>
    <t>Gombaleves *</t>
  </si>
  <si>
    <t>Francia sajtkrémmel töltött rántott sertésborda</t>
  </si>
  <si>
    <t>2. Hagymás tört burgonya</t>
  </si>
  <si>
    <t>Vilmoskörtés almaleves, Sertéssült, párolt káposzta, tört burgonya</t>
  </si>
  <si>
    <t>Piskótatekercs karamellöntettel</t>
  </si>
  <si>
    <t>Majorannás roston pulykamell, fűszervajas párolt zöldségek</t>
  </si>
  <si>
    <t>Rántott füstölt sajt, párolt rizs, tartármártás *</t>
  </si>
  <si>
    <t>Csirkés bulgur rizottó mogyoróval, kukoricával [F]</t>
  </si>
  <si>
    <t>ZR1</t>
  </si>
  <si>
    <t>ZR2</t>
  </si>
  <si>
    <t>ZR3</t>
  </si>
  <si>
    <t>ZR4</t>
  </si>
  <si>
    <t>ZR5</t>
  </si>
  <si>
    <t>ZR6</t>
  </si>
  <si>
    <t>ZR7</t>
  </si>
  <si>
    <t>ZR8</t>
  </si>
  <si>
    <t>NF1</t>
  </si>
  <si>
    <t>NF2</t>
  </si>
  <si>
    <t>NF3</t>
  </si>
  <si>
    <t>NF4</t>
  </si>
  <si>
    <t>NF5</t>
  </si>
  <si>
    <t>NF6</t>
  </si>
  <si>
    <t>NF7</t>
  </si>
  <si>
    <t>NF8</t>
  </si>
  <si>
    <t>Székelygulyás</t>
  </si>
  <si>
    <t>Borzas harcsa, vegyes köret</t>
  </si>
  <si>
    <t>Natúr pulykamell szeletek, almás meggymártás, édesítőszerekkel, jázmin rizs</t>
  </si>
  <si>
    <t>Cigánypecsenye, magyaros tört burgonya</t>
  </si>
  <si>
    <t>Lúdláb szelet, édesítőszerekkel</t>
  </si>
  <si>
    <t>Bakonyi gombaleves jércemellel</t>
  </si>
  <si>
    <t>Rizsfelfújt lekvárral, édesítőszerekkel *</t>
  </si>
  <si>
    <t>Sárgaborsófőzelék, pulykafasírt</t>
  </si>
  <si>
    <t>Pékáru</t>
  </si>
  <si>
    <t>SU1</t>
  </si>
  <si>
    <t>SU2</t>
  </si>
  <si>
    <t>Epervelős-vaníliás croissant</t>
  </si>
  <si>
    <t xml:space="preserve">Pepperonis cheddar sajttal töltött rántott sertésborda (nem csípős) </t>
  </si>
  <si>
    <t xml:space="preserve">Pulykapörkölt, kagylótészta </t>
  </si>
  <si>
    <t xml:space="preserve">Kolozsvári rakott káposzta </t>
  </si>
  <si>
    <t>Chilis bab, reszelt sajt</t>
  </si>
  <si>
    <t>Rántott csirkemell fodrok szezámmaggal gazdagon, kukoricás riz</t>
  </si>
  <si>
    <t>Csontleves finommetélttel, Pulykapörkölt, kagylótészta, Alma és körte élőflórás sovány joghurt édesítőszerekkel</t>
  </si>
  <si>
    <t>T1</t>
  </si>
  <si>
    <t>T2</t>
  </si>
  <si>
    <t>T3</t>
  </si>
  <si>
    <t>W1</t>
  </si>
  <si>
    <t>W2</t>
  </si>
  <si>
    <t>Medvehagymás zöldségleves mozzarella golyókkal *</t>
  </si>
  <si>
    <t xml:space="preserve">2. Mini fasírtgolyók  </t>
  </si>
  <si>
    <t xml:space="preserve">Pirított sertésmáj szeletek, hagymás rizs </t>
  </si>
  <si>
    <t xml:space="preserve">2. Kukoricás jázmin rizs [F] </t>
  </si>
  <si>
    <t>1. Petrezselymes rizs</t>
  </si>
  <si>
    <t xml:space="preserve">1. Jázmin rizs [F] </t>
  </si>
  <si>
    <t xml:space="preserve">1. Pirított hagymás burgonyapüré </t>
  </si>
  <si>
    <t xml:space="preserve">2. Kukoricás jázmin rizs </t>
  </si>
  <si>
    <t>Göcseji burgonyagombóc leves, 
Zöldbabfőzelék, sertéspörkölt</t>
  </si>
  <si>
    <t>Gombaleves, 
Spagetti vadas szósszal, reszelt sajt</t>
  </si>
  <si>
    <t>Tojásleves, 
Bácskai rizseshús</t>
  </si>
  <si>
    <t>Grízgaluskaleves, 
Grillezett csirkemell, sajtmártással, jázmin rizs</t>
  </si>
  <si>
    <t>Zöldbabfőzelék, mini fasírtgolyók, 
Kókuszgolyó, Alma és körte élőflórás sovány joghurt édesítőszerekkel</t>
  </si>
  <si>
    <t>Gombaleves, 
Pulykás rakott karfiol</t>
  </si>
  <si>
    <t xml:space="preserve">Gombás, kukoricás parajos rizottó mozzarellával  * [F] </t>
  </si>
  <si>
    <t xml:space="preserve">Rántott mozzarella, amerikai káposztasaláta (majonézes), édesítőszerekkel
* </t>
  </si>
  <si>
    <t>Sajttal töltött rántott csirkemell, primőr saláta (jégsaláta, paradicsom, pritaminpaprika, kukorica, uborka, olívabogyó, főtt tojás)  [F]</t>
  </si>
  <si>
    <t xml:space="preserve">Füstöltsajtos csirkemell, almás basmati rizs  [F] </t>
  </si>
  <si>
    <t xml:space="preserve">Tojásleves </t>
  </si>
  <si>
    <t xml:space="preserve">Bácskai rizseshús  </t>
  </si>
  <si>
    <t>NF9</t>
  </si>
  <si>
    <t>NF10</t>
  </si>
  <si>
    <t>Zúzapörkölt, galuska  [F]</t>
  </si>
  <si>
    <t>1. Tejszínes, tepsis burgonya</t>
  </si>
  <si>
    <t xml:space="preserve">
Holstein szelet (sertésszelet tükörtojással)</t>
  </si>
  <si>
    <t>Mézes pulykamell</t>
  </si>
  <si>
    <t xml:space="preserve">1. Párolt gyümölcs, párolt rizs </t>
  </si>
  <si>
    <t>Görögös csirkemell paradicsommal, trappista és feta sajttal kemencében sütve, tzatziki, jázmin rizs   [F]</t>
  </si>
  <si>
    <t xml:space="preserve">Vilmoskörtés almaleves, Cordon-bleu, kukoricás rizs, Köményes káposztasaláta, édesítőszerrel </t>
  </si>
  <si>
    <t xml:space="preserve">Mangós kókusztejes tápiókapuding őszibarackkal </t>
  </si>
  <si>
    <t>Epres rétes</t>
  </si>
  <si>
    <t xml:space="preserve">Gödöllői töltött csirkecomb, jázmin rizs </t>
  </si>
  <si>
    <t>"Férfi embörnek való" (fokhagymás sertés aprópecsenye kolbászos, szalonnás, zöldborsós, gombás, lecsós raguval, pirított burgonyával tálalva)</t>
  </si>
  <si>
    <t>Tavaszi csirkemell rizottó reszelt sajt (csirkemelles, zöldborsós, sárgarépás, kukoricás rizottó)</t>
  </si>
  <si>
    <t>Zelleres burgonyaleves, édesítőszerekkel, csipetkével, 
Tavaszi csirkemell rizottó reszelt sajt</t>
  </si>
  <si>
    <t xml:space="preserve">Retro piskóta csokis ízű öntettel, édesítőszerekkel </t>
  </si>
  <si>
    <t xml:space="preserve">Sült harcsa fűszervajas zöldségkeverékkel   [F] </t>
  </si>
  <si>
    <t xml:space="preserve">Fűszeres mozzarellával sült csirkemell, zöldséges, sajtos, rizssaláta </t>
  </si>
  <si>
    <t xml:space="preserve">Cotto sonkasaláta (jégsaláta, sonka, tojás, mozzarella sajt, olívaolajos öntet, tartármártás) </t>
  </si>
  <si>
    <t xml:space="preserve">Gombával töltött csirkemell, sajtmártás, zöldborsós barnarizs  [F] </t>
  </si>
  <si>
    <t>Kecskesajttal szórt sült halfilé, zöldséges bulgur  [F]</t>
  </si>
  <si>
    <t>Ropogós csirkecomb, görög saláta [F]</t>
  </si>
  <si>
    <t>Pulykás rakott karfiol  [F]</t>
  </si>
  <si>
    <t xml:space="preserve">Csirkemelles székelykáposzta frissföllel </t>
  </si>
  <si>
    <t xml:space="preserve">Toledoi narancsos csirke (baconos, fehérboros, narancsléban párolva), édesítőszerekkel, párolt rizs [F] </t>
  </si>
  <si>
    <t xml:space="preserve">Párolt lilakáposztával sült csirkecomb, édesítőszerekkel, párolt kukorica </t>
  </si>
  <si>
    <t xml:space="preserve">Párolt lilakáposztával sült csirkecomb, édesítőszerekkel, párolt kukorica [F] </t>
  </si>
  <si>
    <t>Pikáns, vegyes főzelék (vöröslencse-, sárgaborsó- és csicseriborsó főzelék indiai fűszerezéssel) fűszeres grill sajt *</t>
  </si>
  <si>
    <t xml:space="preserve">Répatorta citromos krémmel, édesítőszerekkel </t>
  </si>
  <si>
    <t xml:space="preserve">Sertéssült, párolt káposzta </t>
  </si>
  <si>
    <t xml:space="preserve">Sült csirkemell csíkok, almás, sajtos, kukoricás, tormás, majonézes saláta </t>
  </si>
  <si>
    <t>Zöldbabfőzelék, sertéspörkölt</t>
  </si>
  <si>
    <t xml:space="preserve">Sült harcsa fűszervajas zöldségkeverékkel, tartármártás </t>
  </si>
  <si>
    <t xml:space="preserve">Virslis kukoricasaláta </t>
  </si>
  <si>
    <t xml:space="preserve">Töltött káposzta </t>
  </si>
  <si>
    <t xml:space="preserve">Cotto sonkasaláta </t>
  </si>
  <si>
    <t>Grillezett csirkemell falatok, amerikai káposztasaláta, édesítőszerekkel</t>
  </si>
  <si>
    <t>Sajtkoktél, sült csirkemell csíkok</t>
  </si>
  <si>
    <t xml:space="preserve">Kemencés csirkemell csíkok, kukoricás jázmin rizs </t>
  </si>
  <si>
    <t xml:space="preserve">Majorannás roston pulykamell, fűszervajas párolt zöldségek </t>
  </si>
  <si>
    <t xml:space="preserve">Brownie, édesítőszerekkel </t>
  </si>
  <si>
    <t>Piskóta csokiszósszal *</t>
  </si>
  <si>
    <t>Füstölt sajtos, sonkás csőben sült karfiol</t>
  </si>
  <si>
    <t xml:space="preserve">Óvári csirkemell, magyaros tört burgonya </t>
  </si>
  <si>
    <t>Olasz tészták
(eredeti olasz tésztából, olasz recept alapján)</t>
  </si>
  <si>
    <t xml:space="preserve">Spaghetti alla Bolognese, parmezán sajt </t>
  </si>
  <si>
    <t>Penne ai Quattro Formaggi di Pollo (olasz penne tészta csirkemellel, tejszínes négysajtmártással) [F]</t>
  </si>
  <si>
    <t xml:space="preserve">Kecskesajtos, csirkemelles, laskagombás tagliatelle [F] </t>
  </si>
  <si>
    <t xml:space="preserve">2. Burgonyapüré </t>
  </si>
  <si>
    <t>Csemegeuborka, édessítőszerrel</t>
  </si>
  <si>
    <t>XIXO COLA, cukorral és édesítőszerrel</t>
  </si>
  <si>
    <t>XIXO COLA ZERO, édesítőszerekkel</t>
  </si>
  <si>
    <t>XIXO Mangóízű zöld tea Zero, édesítőszerekkel</t>
  </si>
  <si>
    <t>Rántott halrudacskák, párolt rizs, tartármártás, 
Csokis mignon</t>
  </si>
  <si>
    <t xml:space="preserve">Paradicsomleves, 
Roston csirke falatok, jázmin rizs </t>
  </si>
  <si>
    <t>Kemencében sült ropogós kacsacomb párolt lilakáposzta ágyon</t>
  </si>
  <si>
    <t>1. Héjas cikkburgonyával</t>
  </si>
  <si>
    <t xml:space="preserve">2. Almával töltött burgonyakrokett </t>
  </si>
  <si>
    <t xml:space="preserve">Céklasaláta </t>
  </si>
  <si>
    <t>Krémsajtos karfiolfőzelék</t>
  </si>
  <si>
    <t xml:space="preserve">1. Vagdalt </t>
  </si>
  <si>
    <t xml:space="preserve">2. Grillezett csirkemell </t>
  </si>
  <si>
    <t>Medvehagymás zöldségleves, 
Mézes pulykamell, párolt rizs
Oroszkrém kocka</t>
  </si>
  <si>
    <t xml:space="preserve">Kemencés rakott tészta sonkával, zöldségekkel, paradicsommal összesütve, édesítőszerekkel [F] </t>
  </si>
  <si>
    <t>Amerikai szilvás pite, édesítőszerekkel</t>
  </si>
  <si>
    <t xml:space="preserve">Csirkemell rizottó (zöldborsós, gombás egytálétel reszelt sajttal)  [F] </t>
  </si>
  <si>
    <t>Kókuszos madártej, édesítőszerekkel</t>
  </si>
  <si>
    <t>H3</t>
  </si>
  <si>
    <t>ZT</t>
  </si>
  <si>
    <t>NF11</t>
  </si>
  <si>
    <t>Tortilla</t>
  </si>
  <si>
    <t>Sertéssült, párolt káposzta, tört burgonya [F]</t>
  </si>
  <si>
    <t xml:space="preserve">Görögös csirkemell wrap, színes zöldségekkel  tzatzikivel töltve [F] </t>
  </si>
  <si>
    <t xml:space="preserve">BBQ-csirkemelles quesadilla (fűszeres csirkemell falatok sajttal egybesütve, grillezett zöldségekkel), barbecue mártással tálalva </t>
  </si>
  <si>
    <t>Szilvás rétes</t>
  </si>
  <si>
    <t>Fehércsokis, áfonyás máktorta</t>
  </si>
  <si>
    <t>Milánói makaróni, reszelt sajt, 
Epres-túrós szelet</t>
  </si>
  <si>
    <t xml:space="preserve">Lyoni hagymás tortilla tekercs marhahúsos zöldségraguval, cole slaw salátával (hideg, majonézes, sárgarépás káposztasaláta) [F] </t>
  </si>
  <si>
    <t xml:space="preserve">BBQ-csirkemelles quesadilla (fűszeres csirkemell falatok sajttal egybesütve, grillezett zöldségekkel), barbecue mártással tálalva [F] </t>
  </si>
  <si>
    <t xml:space="preserve">Csokis ízű rizsdesszert, édesítőszerekkel </t>
  </si>
  <si>
    <t>Csokis ízű rizsdesszert, édesítőszerekkel</t>
  </si>
  <si>
    <t xml:space="preserve">Csirkemelles kebab (görög salátával, tzatzikivel töltött tortilla tekercs) csípős paradicsomos joghurtmártással </t>
  </si>
  <si>
    <t xml:space="preserve">Csirkemelles kebab (görög salátával, tzatzikivel töltött tortilla tekercs) csípős paradicsomos joghurtmártással [F] </t>
  </si>
  <si>
    <t>Sajtos rakott gluténmentes penne csirkehússal</t>
  </si>
  <si>
    <t>Zelleres burgonyaleves, gluténmentes csipetkével *</t>
  </si>
  <si>
    <t xml:space="preserve">Gombapaprikás, gluténmentes galuska * </t>
  </si>
  <si>
    <t>Vadas marhatokány, édesítőszerekkel, gluténmentes spagetti</t>
  </si>
  <si>
    <t>Lecsós virslipörkölt, gluténmentes tarhonya</t>
  </si>
  <si>
    <t xml:space="preserve">Székelygulyás, Óvári csirkemell, magyaros tört burgonya </t>
  </si>
  <si>
    <t xml:space="preserve">Túrós-feketeribizlis rétes </t>
  </si>
  <si>
    <t xml:space="preserve">Almás-mákos rétes </t>
  </si>
  <si>
    <t>Csalamádé, édesítőszerrel</t>
  </si>
  <si>
    <t xml:space="preserve">Csirkemelles, vargányás, tejszínes, fehérboros gluténmentes spagetti kemencében sütve </t>
  </si>
  <si>
    <t>Mini epres képviselőfánk, édesítőszerrel</t>
  </si>
  <si>
    <t>tv7</t>
  </si>
  <si>
    <t>TV7</t>
  </si>
  <si>
    <t>SWISS Laboratory Mango&amp;Orange, cukorral és édesítőszerekkel</t>
  </si>
  <si>
    <t>SWISS Laboratory Multivitamin Zero, édesítőszerekkel</t>
  </si>
  <si>
    <t xml:space="preserve">Tejfölös sárgaborsó-főzelék </t>
  </si>
  <si>
    <t xml:space="preserve">Pulykafasírt </t>
  </si>
  <si>
    <t>Sertéspörkölt</t>
  </si>
  <si>
    <t xml:space="preserve">Tojásleves, Tejfölös sárgaborsó-főzelék, pulykafasírt </t>
  </si>
  <si>
    <t>Bounty szelet, édesítőszerekkel</t>
  </si>
  <si>
    <t>Csontleves finommetélttel,  Kemencés rakott tészta sonkával, zöldségekkel, paradicsommal összesütve, édesítőszerekkel</t>
  </si>
  <si>
    <t xml:space="preserve">Amerikai palacsinta, baracköntet, édesítőszerrel  </t>
  </si>
  <si>
    <t xml:space="preserve">Amerikai palacsinta, baracköntet, édesítőszerrel </t>
  </si>
  <si>
    <t xml:space="preserve">Kókuszos madártej, édesítőszerekkel  </t>
  </si>
  <si>
    <t>Tejfölös sárgaborsó-főzelék, sertéspörkölt</t>
  </si>
  <si>
    <t>Szejtános bolognai lasagne, paradicsommártás</t>
  </si>
  <si>
    <t>Marokkói zöldségleves (HOT)</t>
  </si>
  <si>
    <t>Fokhagymás, paradicsomos penne tészta, parmezánnal</t>
  </si>
  <si>
    <t>Rakott kelbimbó sárgarépával és kölessel, sajttal besütve</t>
  </si>
  <si>
    <t>Spagetti Napoletana vegán parmezánnal</t>
  </si>
  <si>
    <t>Pórés rigatoni parmezánnal</t>
  </si>
  <si>
    <t xml:space="preserve">Indiai rizses brokkoli curry (HOT) </t>
  </si>
  <si>
    <t>ZK</t>
  </si>
  <si>
    <t>XIXO Gyömbér, cukorral és édesítőszerrel</t>
  </si>
  <si>
    <t xml:space="preserve">XIXO Tonic, cukorral és édesítőszerrel </t>
  </si>
  <si>
    <t>XIXO Citrusos ízű zöld tea Zero, édesítőszerekkel</t>
  </si>
  <si>
    <t xml:space="preserve">XIXO Tutti Fruity Cactus, cukorral és édesítőszerrel </t>
  </si>
  <si>
    <t>HELL Classic, cukorral</t>
  </si>
  <si>
    <t>HELL Black Cherry Energy Drink, cukorral</t>
  </si>
  <si>
    <t>NF12</t>
  </si>
  <si>
    <t>HELL Ice Coffee Slim Vanilla, édesítőszerekkel</t>
  </si>
  <si>
    <t>NF13</t>
  </si>
  <si>
    <t>HELL Ice Coffee Slim Hazelnut, édesítőszerekkel</t>
  </si>
  <si>
    <t>Párizsi sertésborda</t>
  </si>
  <si>
    <t xml:space="preserve">Vegyes köret </t>
  </si>
  <si>
    <t>Vajas burgonya</t>
  </si>
  <si>
    <t xml:space="preserve">Kacsamájas sertésszelet hagymaraguval, friss rozmaringos sült burgonya </t>
  </si>
  <si>
    <t>Grízgaluskaleves, Túrós tészta porcukorral</t>
  </si>
  <si>
    <t>Kis bécsi szelet, jázmin rizs, Csokipuding</t>
  </si>
  <si>
    <t xml:space="preserve">ZabKása Napgyöngye szórat (napraforgómag, mazsola, tökmag), édesítőszerekkel </t>
  </si>
  <si>
    <t xml:space="preserve">ZabKása szilvaöntet, édesítőszerekkel </t>
  </si>
  <si>
    <t xml:space="preserve">ZabKása meggyöntet, édesítőszerekkel </t>
  </si>
  <si>
    <t xml:space="preserve">ZabKása Reform szórat (aszalt füge, kesudió, almachips), édesítőszerekkel </t>
  </si>
  <si>
    <t>Csirkés bulgur rizottó mogyoróval, kukoricával</t>
  </si>
  <si>
    <t xml:space="preserve">Grízgaluskaleves  </t>
  </si>
  <si>
    <t>Medvehagymás zöldségleves</t>
  </si>
  <si>
    <t>Párolt ceruzabab füstöltsajt-mártással, zöldfűszeres kuszkusszal</t>
  </si>
  <si>
    <t>Zöldséges, paradicsompestós fusilli parmezánnal</t>
  </si>
  <si>
    <t>Zöldséges paella aszalt paradicsommal</t>
  </si>
  <si>
    <t>Zellerkrémleves pirított mandulával</t>
  </si>
  <si>
    <t>Paprikás burgonya lencsével</t>
  </si>
  <si>
    <t>Currys szejtáncsíkok jázminrizzsel (vegán)</t>
  </si>
  <si>
    <t>Színes zöldségleves (cukkini, édesburgonya, sárgarépa, zöldborsó, paradicsom)</t>
  </si>
  <si>
    <t xml:space="preserve">Szejtáncsíkok vadas mártással, spagettivel </t>
  </si>
  <si>
    <t xml:space="preserve">Zöldborsófőzelék, sárgarépás zöldségpogácsa
</t>
  </si>
  <si>
    <t>18. hét</t>
  </si>
  <si>
    <t>04.29. Hétfő</t>
  </si>
  <si>
    <t>04.30.Kedd</t>
  </si>
  <si>
    <t>05.01. Szerda</t>
  </si>
  <si>
    <t>05.02. Csütörtök</t>
  </si>
  <si>
    <t>05.03. Péntek</t>
  </si>
  <si>
    <t>05.04. Szombat</t>
  </si>
  <si>
    <t>05.05. Vasárnap</t>
  </si>
  <si>
    <t>Leveles, sajtos pogácsa</t>
  </si>
  <si>
    <t>Túrós batyu</t>
  </si>
  <si>
    <t>Tarhonyaleves</t>
  </si>
  <si>
    <t>Füstöltsajt-krémleves, pir. Kiflikarikával *</t>
  </si>
  <si>
    <t xml:space="preserve">Hideg őszibarackos meggyleves *  </t>
  </si>
  <si>
    <t xml:space="preserve">Legényfogó leves (zöldséges, gombás, kapros sertésraguleves, tejföllel) </t>
  </si>
  <si>
    <t xml:space="preserve">Rántott vegyes zöldségek (karfiol, brokkoli, gomba) </t>
  </si>
  <si>
    <t>Párolt rizs, tartármártás *</t>
  </si>
  <si>
    <t xml:space="preserve">Grillezett burgonya, fokhagymás tejföl * </t>
  </si>
  <si>
    <t>Babfőzelék</t>
  </si>
  <si>
    <t xml:space="preserve">Vagdalt  </t>
  </si>
  <si>
    <t xml:space="preserve">Sertéspörkölt </t>
  </si>
  <si>
    <t xml:space="preserve">Húsos lasagne reszelt sajttal [F] </t>
  </si>
  <si>
    <t xml:space="preserve">Juhtúrós sztrapacska szalonnapörccel </t>
  </si>
  <si>
    <t>Arrabiata spagetti (pepperonis, paradicsommártásos, enyhén csípős) reszelt parmezánnal [F]*</t>
  </si>
  <si>
    <t xml:space="preserve">Csirkemelles cheddar sajtszószos enchilada (fűszeres csirkemelles, zöldséges raguval töltve), cheddar sajtszósszal sütve, pirított tört pisztáciával </t>
  </si>
  <si>
    <t xml:space="preserve">Csirkehúsos, baconos, tojásos rakott burgonya, házi tejföllel [F] </t>
  </si>
  <si>
    <t>Csípős szecsuáni csirkemell, zöldséges sült tészta *</t>
  </si>
  <si>
    <t xml:space="preserve">Sült kolbász, petrezselymes burgonya, mustár </t>
  </si>
  <si>
    <t xml:space="preserve">Sült csirkecomb </t>
  </si>
  <si>
    <t xml:space="preserve">Burgonyapüré </t>
  </si>
  <si>
    <t xml:space="preserve">Zöldséges rizs [F] </t>
  </si>
  <si>
    <t>Rántott csirkemell</t>
  </si>
  <si>
    <t xml:space="preserve">Francia burgonyapüré </t>
  </si>
  <si>
    <t xml:space="preserve">Rizi-bizi </t>
  </si>
  <si>
    <t xml:space="preserve">Párolt rizs, tartármártás * </t>
  </si>
  <si>
    <t>Párolt rizs, áfonyaszósz *</t>
  </si>
  <si>
    <t xml:space="preserve">Baconos, lilahagymás sajttal töltött rántott pulykamell, kukoricás jázmin rizs </t>
  </si>
  <si>
    <t xml:space="preserve">Magyaros zöldborsóleves, Kolozsvári rakott káposzta </t>
  </si>
  <si>
    <t xml:space="preserve">Tarhonyaleves, Babfőzelék, főtt virsli </t>
  </si>
  <si>
    <t xml:space="preserve">Tojásleves, Pulykafasírt, hagymás tört burgonya </t>
  </si>
  <si>
    <t xml:space="preserve">Tarhonyaleves, Spenótfőzelék, főtt tojás </t>
  </si>
  <si>
    <t xml:space="preserve">Legényfogó leves, Húsos lasagne reszelt sajttal </t>
  </si>
  <si>
    <t xml:space="preserve">Legényfogó leves, Marhapörkölt, tarhonya, Tavaszi vegyes vágott, édesítőszerrel </t>
  </si>
  <si>
    <t xml:space="preserve">Tarhonyaleves, Babfőzelék, sertéspörkölt </t>
  </si>
  <si>
    <t>Hideg őszibarackos meggyleves, Csirkehúsos, baconos, tojásos rakott burgonya, házi tejföllel, Joghurtos málnás krémes</t>
  </si>
  <si>
    <t xml:space="preserve">Bográcsgulyás, Magyaros zöldborsófőzelék, kis bécsi szelet, Almás-mákos rétes </t>
  </si>
  <si>
    <t>Hideg őszibarackos meggyleves, Babfőzelék, sertéspörkölt, Narancs</t>
  </si>
  <si>
    <t>Tejszínes körteleves, Pulykafasírt, hagymás tört burgonya</t>
  </si>
  <si>
    <t>Mini hamburger (2 hamburgerhús, sajt, paradicsom, csemege uborka  és csalamádé, kétféle öntet: ketchup és tartármártás, 2 hamburger zsömle), Gyümölcssaláta, Narancs</t>
  </si>
  <si>
    <t xml:space="preserve">Gundel palacsinta </t>
  </si>
  <si>
    <t xml:space="preserve">Meggyes rétes </t>
  </si>
  <si>
    <t xml:space="preserve">Bounty szelet </t>
  </si>
  <si>
    <t xml:space="preserve">Joghurtos málnás krémes </t>
  </si>
  <si>
    <t xml:space="preserve">Vegyes tál (almapaprika, csalamádé, csemege uborka), édesítőszerrel </t>
  </si>
  <si>
    <t xml:space="preserve">Tavaszi vegyes vágott, édesítőszerrel </t>
  </si>
  <si>
    <t xml:space="preserve">Tejszínes meggyleves, édesítőszerekkel * </t>
  </si>
  <si>
    <t>Baconos bolognai gluténmentes spagetti, édesítőszerekkel, reszelt sajt</t>
  </si>
  <si>
    <t xml:space="preserve">Bácskai rizseshús </t>
  </si>
  <si>
    <t>Dijoni rakott csirke (mustárban pácolva, pritaminpaprikával, lilahagymával, baconnel, mozzarellával sütve), édesítőszerrel,  zöldséges barnarizs</t>
  </si>
  <si>
    <t>Tejszínes meggyleves, édesítőszerekkel, Dijoni rakott csirke (mustárban pácolva, pritaminpaprikával, lilahagymával, baconnel, mozzarellával sütve), édesítőszerrel,  zöldséges barnarizs</t>
  </si>
  <si>
    <t>Bácskai rizseshús , Képviselőfánk, édesítőszerrel</t>
  </si>
  <si>
    <t>Bakonyi gombaleves jércemellel, Töltött káposzta</t>
  </si>
  <si>
    <t xml:space="preserve">Zöldalmás ZabKása, édesítőszerekkel </t>
  </si>
  <si>
    <t xml:space="preserve">Csirkemelles cheddar sajtszószos enchilada (fűszeres csirkemelles-zöldséges raguval töltve), cheddar sajtszósszal sütve, pirított tört pisztáciával [F] </t>
  </si>
  <si>
    <t>Mexikói sült csirkemell (paradicsomos, fűszeres zöldségekkel), sajttal kemencében sütve, fűszervajas párolt zöldségek [F]</t>
  </si>
  <si>
    <t xml:space="preserve">Legényfogó leves (zöldséges, gombás, kapros sertésraguleves, tejföllel) , Csirkemelles székelykáposzta frissföllel [F] </t>
  </si>
  <si>
    <t xml:space="preserve">Hideg őszibarackos meggyleves, Mexikói sült csirkemell (paradicsomos, fűszeres zöldségekkel), sajttal kemencében sütve, fűszervajas párolt zöldségek [F] </t>
  </si>
  <si>
    <t xml:space="preserve">Sült csirkecomb, párolt alma, édesítőszerekkel, burgonyapüré [F] </t>
  </si>
  <si>
    <t>Tojásleves, Füstölt sajtos csirkemell, almás basmati rizs [F]</t>
  </si>
  <si>
    <t>Csirkemelles székelykáposzta frissföllel  [F]</t>
  </si>
  <si>
    <t>Vega tál (rántott sajt, rántott gomba),párolt rizs, tartármártás  *</t>
  </si>
  <si>
    <t xml:space="preserve">Parajos galuska, tejszínes, gombás füstöltsajt-mártással *  [F] </t>
  </si>
  <si>
    <t xml:space="preserve">Csirkemellpaprikás, jázmin rizs   [F] </t>
  </si>
  <si>
    <t xml:space="preserve">Fahéjas almával, aszalt szilvával töltött rántott pulykamell, pirított mandulás jázmin rizs </t>
  </si>
  <si>
    <t xml:space="preserve">Extra hawaii csirkemell (csirkemell szeletek serrano sonkával, ananásszal, sajttal kemencében sütve), zöldborsós jázmin rizs [F] </t>
  </si>
  <si>
    <t xml:space="preserve">Mustáros sült harcsaszeletek, tzatziki, jázmin rizs  [F] </t>
  </si>
  <si>
    <t xml:space="preserve">Csirkemellpaprikás, jázmin rizs   </t>
  </si>
  <si>
    <t>Parajos galuska, tejszínes, gombás füstöltsajt-mártással</t>
  </si>
  <si>
    <t xml:space="preserve">Gombával töltött csirkemell, sajtmártás, zöldborsós barnarizs  </t>
  </si>
  <si>
    <t xml:space="preserve">Sült csirkecomb, párolt alma, édesítőszerekkel, burgonyapüré </t>
  </si>
  <si>
    <t>Füstölt sajtos csirkemell, almás basmati rizs</t>
  </si>
  <si>
    <t>Vörös lencse tikka masala, gyömbéres zöldségekkel (HOT)</t>
  </si>
  <si>
    <t>Édesburgonyás chilis bab (HOT)</t>
  </si>
  <si>
    <t>Barna rizses cukkinikrémleves</t>
  </si>
  <si>
    <t>Karamani curry (fekete szemű bab), basmati rizzsel (HOT) (vegán)</t>
  </si>
  <si>
    <t xml:space="preserve">Wrap zöldségekkel, salátával, paradicsommal, curryszósszal </t>
  </si>
  <si>
    <t>Burgonyakorongok céklával, rizskrémes kapormártással</t>
  </si>
  <si>
    <t>Zöldségek zöldborsópürében, barna rizzsel (édesítőszerrel)</t>
  </si>
  <si>
    <t>Szejtáncsíkok sültpaprika-szószban, pirított tepsis burgonya (vegán)</t>
  </si>
  <si>
    <t>Karfiol és csicseriborsó kókusztejes parajmártásban, basmati rizs</t>
  </si>
  <si>
    <t>Fűszeres csicseriborsófasírt,  zöldségek, krémfehérsajtos mártás</t>
  </si>
  <si>
    <t>Káposztás tészta (vegán)</t>
  </si>
  <si>
    <t>Kókuszos vörös lencse (dhal) kuszkusszal (HOT)</t>
  </si>
  <si>
    <t>Pirított burgonya karfiolpürével,  gyökérzöldségekkel (HOT)</t>
  </si>
  <si>
    <t>Szezámos tofu rizzsel, zöldségekkel, vegán szalonnával (HOT)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</si>
</sst>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&quot; Ft&quot;_-;\-* #,##0.00&quot; Ft&quot;_-;_-* \-??&quot; Ft&quot;_-;_-@_-"/>
    <numFmt numFmtId="173" formatCode="#,##0&quot; Ft&quot;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#,##0.00&quot; &quot;[$Ft-40E];[Red]&quot;-&quot;#,##0.00&quot; &quot;[$Ft-40E]"/>
    <numFmt numFmtId="180" formatCode="#,###"/>
  </numFmts>
  <fonts count="10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5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b/>
      <sz val="18"/>
      <color indexed="62"/>
      <name val="Cambria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i/>
      <sz val="16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sz val="11"/>
      <color indexed="8"/>
      <name val="Liberation Sans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0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FA7D00"/>
      <name val="Calibri"/>
      <family val="2"/>
    </font>
    <font>
      <sz val="11"/>
      <color rgb="FF33339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sz val="11"/>
      <color rgb="FFFF99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theme="1"/>
      <name val="Liberation Sans"/>
      <family val="0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rgb="FF33333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</fonts>
  <fills count="13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150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514F54"/>
      </left>
      <right style="double">
        <color rgb="FF514F54"/>
      </right>
      <top style="double">
        <color rgb="FF514F54"/>
      </top>
      <bottom style="double">
        <color rgb="FF514F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33CCCC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41"/>
      </bottom>
    </border>
    <border>
      <left/>
      <right/>
      <top/>
      <bottom style="thin">
        <color rgb="FFC0C0C0"/>
      </bottom>
    </border>
    <border>
      <left/>
      <right/>
      <top/>
      <bottom style="medium">
        <color indexed="40"/>
      </bottom>
    </border>
    <border>
      <left/>
      <right/>
      <top/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CCCC"/>
      </top>
      <bottom style="double">
        <color rgb="FF33CCCC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ck">
        <color indexed="14"/>
      </left>
      <right style="thin"/>
      <top style="thick">
        <color indexed="14"/>
      </top>
      <bottom style="thick">
        <color indexed="1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9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6" fillId="5" borderId="0">
      <alignment/>
      <protection/>
    </xf>
    <xf numFmtId="0" fontId="2" fillId="6" borderId="0" applyNumberFormat="0" applyBorder="0" applyAlignment="0" applyProtection="0"/>
    <xf numFmtId="0" fontId="66" fillId="7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66" fillId="1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6" fillId="11" borderId="0">
      <alignment/>
      <protection/>
    </xf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6" fillId="13" borderId="0">
      <alignment/>
      <protection/>
    </xf>
    <xf numFmtId="0" fontId="2" fillId="2" borderId="0" applyNumberFormat="0" applyBorder="0" applyAlignment="0" applyProtection="0"/>
    <xf numFmtId="0" fontId="66" fillId="11" borderId="0">
      <alignment/>
      <protection/>
    </xf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7" fillId="13" borderId="0">
      <alignment/>
      <protection/>
    </xf>
    <xf numFmtId="0" fontId="1" fillId="15" borderId="0" applyNumberFormat="0" applyBorder="0" applyAlignment="0" applyProtection="0"/>
    <xf numFmtId="0" fontId="67" fillId="16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7" fillId="13" borderId="0">
      <alignment/>
      <protection/>
    </xf>
    <xf numFmtId="0" fontId="2" fillId="2" borderId="0" applyNumberFormat="0" applyBorder="0" applyAlignment="0" applyProtection="0"/>
    <xf numFmtId="0" fontId="66" fillId="11" borderId="0">
      <alignment/>
      <protection/>
    </xf>
    <xf numFmtId="0" fontId="2" fillId="18" borderId="0" applyNumberFormat="0" applyBorder="0" applyAlignment="0" applyProtection="0"/>
    <xf numFmtId="0" fontId="66" fillId="19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66" fillId="21" borderId="0">
      <alignment/>
      <protection/>
    </xf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6" fillId="25" borderId="0">
      <alignment/>
      <protection/>
    </xf>
    <xf numFmtId="0" fontId="67" fillId="26" borderId="0">
      <alignment/>
      <protection/>
    </xf>
    <xf numFmtId="0" fontId="1" fillId="27" borderId="0" applyNumberFormat="0" applyBorder="0" applyAlignment="0" applyProtection="0"/>
    <xf numFmtId="0" fontId="67" fillId="28" borderId="0">
      <alignment/>
      <protection/>
    </xf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67" fillId="26" borderId="0">
      <alignment/>
      <protection/>
    </xf>
    <xf numFmtId="0" fontId="1" fillId="30" borderId="0" applyNumberFormat="0" applyBorder="0" applyAlignment="0" applyProtection="0"/>
    <xf numFmtId="0" fontId="67" fillId="31" borderId="0">
      <alignment/>
      <protection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7" fillId="13" borderId="0">
      <alignment/>
      <protection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7" fillId="25" borderId="0">
      <alignment/>
      <protection/>
    </xf>
    <xf numFmtId="0" fontId="1" fillId="18" borderId="0" applyNumberFormat="0" applyBorder="0" applyAlignment="0" applyProtection="0"/>
    <xf numFmtId="0" fontId="67" fillId="19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67" fillId="21" borderId="0">
      <alignment/>
      <protection/>
    </xf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7" fillId="25" borderId="0">
      <alignment/>
      <protection/>
    </xf>
    <xf numFmtId="0" fontId="2" fillId="32" borderId="0" applyNumberFormat="0" applyBorder="0" applyAlignment="0" applyProtection="0"/>
    <xf numFmtId="0" fontId="66" fillId="33" borderId="0">
      <alignment/>
      <protection/>
    </xf>
    <xf numFmtId="0" fontId="5" fillId="34" borderId="1" applyNumberFormat="0" applyAlignment="0" applyProtection="0"/>
    <xf numFmtId="0" fontId="5" fillId="34" borderId="2" applyNumberFormat="0" applyAlignment="0" applyProtection="0"/>
    <xf numFmtId="0" fontId="5" fillId="34" borderId="1" applyNumberFormat="0" applyAlignment="0" applyProtection="0"/>
    <xf numFmtId="0" fontId="5" fillId="35" borderId="2" applyNumberFormat="0" applyAlignment="0" applyProtection="0"/>
    <xf numFmtId="0" fontId="5" fillId="34" borderId="1" applyNumberFormat="0" applyAlignment="0" applyProtection="0"/>
    <xf numFmtId="0" fontId="5" fillId="35" borderId="2" applyNumberFormat="0" applyAlignment="0" applyProtection="0"/>
    <xf numFmtId="0" fontId="5" fillId="34" borderId="1" applyNumberFormat="0" applyAlignment="0" applyProtection="0"/>
    <xf numFmtId="0" fontId="5" fillId="35" borderId="2" applyNumberFormat="0" applyAlignment="0" applyProtection="0"/>
    <xf numFmtId="0" fontId="5" fillId="35" borderId="1" applyNumberFormat="0" applyAlignment="0" applyProtection="0"/>
    <xf numFmtId="0" fontId="68" fillId="36" borderId="3">
      <alignment/>
      <protection/>
    </xf>
    <xf numFmtId="0" fontId="2" fillId="2" borderId="0" applyNumberFormat="0" applyBorder="0" applyAlignment="0" applyProtection="0"/>
    <xf numFmtId="0" fontId="66" fillId="11" borderId="0">
      <alignment/>
      <protection/>
    </xf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9" fillId="4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69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69" fillId="53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9" fillId="55" borderId="0" applyNumberFormat="0" applyBorder="0" applyAlignment="0" applyProtection="0"/>
    <xf numFmtId="0" fontId="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4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9" fillId="5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67" fillId="59" borderId="0">
      <alignment/>
      <protection/>
    </xf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7" fillId="19" borderId="0">
      <alignment/>
      <protection/>
    </xf>
    <xf numFmtId="0" fontId="1" fillId="27" borderId="0" applyNumberFormat="0" applyBorder="0" applyAlignment="0" applyProtection="0"/>
    <xf numFmtId="0" fontId="1" fillId="47" borderId="0" applyNumberFormat="0" applyBorder="0" applyAlignment="0" applyProtection="0"/>
    <xf numFmtId="0" fontId="67" fillId="28" borderId="0">
      <alignment/>
      <protection/>
    </xf>
    <xf numFmtId="0" fontId="1" fillId="37" borderId="0" applyNumberFormat="0" applyBorder="0" applyAlignment="0" applyProtection="0"/>
    <xf numFmtId="0" fontId="1" fillId="5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7" fillId="59" borderId="0">
      <alignment/>
      <protection/>
    </xf>
    <xf numFmtId="0" fontId="1" fillId="30" borderId="0" applyNumberFormat="0" applyBorder="0" applyAlignment="0" applyProtection="0"/>
    <xf numFmtId="0" fontId="1" fillId="6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67" fillId="31" borderId="0">
      <alignment/>
      <protection/>
    </xf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7" fillId="28" borderId="0">
      <alignment/>
      <protection/>
    </xf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9" fillId="61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6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47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69" fillId="66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69" fillId="68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9" fillId="69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4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9" fillId="7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23" borderId="0" applyNumberFormat="0" applyBorder="0" applyAlignment="0" applyProtection="0"/>
    <xf numFmtId="0" fontId="1" fillId="7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67" fillId="25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7" fillId="19" borderId="0">
      <alignment/>
      <protection/>
    </xf>
    <xf numFmtId="0" fontId="1" fillId="20" borderId="0" applyNumberFormat="0" applyBorder="0" applyAlignment="0" applyProtection="0"/>
    <xf numFmtId="0" fontId="1" fillId="65" borderId="0" applyNumberFormat="0" applyBorder="0" applyAlignment="0" applyProtection="0"/>
    <xf numFmtId="0" fontId="67" fillId="21" borderId="0">
      <alignment/>
      <protection/>
    </xf>
    <xf numFmtId="0" fontId="1" fillId="23" borderId="0" applyNumberFormat="0" applyBorder="0" applyAlignment="0" applyProtection="0"/>
    <xf numFmtId="0" fontId="1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67" fillId="25" borderId="0">
      <alignment/>
      <protection/>
    </xf>
    <xf numFmtId="0" fontId="1" fillId="15" borderId="0" applyNumberFormat="0" applyBorder="0" applyAlignment="0" applyProtection="0"/>
    <xf numFmtId="0" fontId="1" fillId="7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67" fillId="16" borderId="0">
      <alignment/>
      <protection/>
    </xf>
    <xf numFmtId="0" fontId="1" fillId="20" borderId="0" applyNumberFormat="0" applyBorder="0" applyAlignment="0" applyProtection="0"/>
    <xf numFmtId="0" fontId="1" fillId="7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7" fillId="21" borderId="0">
      <alignment/>
      <protection/>
    </xf>
    <xf numFmtId="0" fontId="2" fillId="74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39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70" fillId="75" borderId="0" applyNumberFormat="0" applyBorder="0" applyAlignment="0" applyProtection="0"/>
    <xf numFmtId="0" fontId="1" fillId="15" borderId="0" applyNumberFormat="0" applyBorder="0" applyAlignment="0" applyProtection="0"/>
    <xf numFmtId="0" fontId="2" fillId="76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0" fillId="78" borderId="0" applyNumberFormat="0" applyBorder="0" applyAlignment="0" applyProtection="0"/>
    <xf numFmtId="0" fontId="1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64" borderId="0" applyNumberFormat="0" applyBorder="0" applyAlignment="0" applyProtection="0"/>
    <xf numFmtId="0" fontId="2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79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70" fillId="80" borderId="0" applyNumberFormat="0" applyBorder="0" applyAlignment="0" applyProtection="0"/>
    <xf numFmtId="0" fontId="1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8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24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70" fillId="82" borderId="0" applyNumberFormat="0" applyBorder="0" applyAlignment="0" applyProtection="0"/>
    <xf numFmtId="0" fontId="1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2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39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70" fillId="84" borderId="0" applyNumberFormat="0" applyBorder="0" applyAlignment="0" applyProtection="0"/>
    <xf numFmtId="0" fontId="1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18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7" borderId="0" applyNumberFormat="0" applyBorder="0" applyAlignment="0" applyProtection="0"/>
    <xf numFmtId="0" fontId="2" fillId="18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70" fillId="88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2" borderId="0" applyNumberFormat="0" applyBorder="0" applyAlignment="0" applyProtection="0"/>
    <xf numFmtId="0" fontId="2" fillId="7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66" fillId="11" borderId="0">
      <alignment/>
      <protection/>
    </xf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6" fillId="19" borderId="0">
      <alignment/>
      <protection/>
    </xf>
    <xf numFmtId="0" fontId="2" fillId="20" borderId="0" applyNumberFormat="0" applyBorder="0" applyAlignment="0" applyProtection="0"/>
    <xf numFmtId="0" fontId="2" fillId="65" borderId="0" applyNumberFormat="0" applyBorder="0" applyAlignment="0" applyProtection="0"/>
    <xf numFmtId="0" fontId="66" fillId="21" borderId="0">
      <alignment/>
      <protection/>
    </xf>
    <xf numFmtId="0" fontId="2" fillId="23" borderId="0" applyNumberFormat="0" applyBorder="0" applyAlignment="0" applyProtection="0"/>
    <xf numFmtId="0" fontId="2" fillId="8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66" fillId="25" borderId="0">
      <alignment/>
      <protection/>
    </xf>
    <xf numFmtId="0" fontId="2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66" fillId="11" borderId="0">
      <alignment/>
      <protection/>
    </xf>
    <xf numFmtId="0" fontId="2" fillId="18" borderId="0" applyNumberFormat="0" applyBorder="0" applyAlignment="0" applyProtection="0"/>
    <xf numFmtId="0" fontId="2" fillId="8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6" fillId="19" borderId="0">
      <alignment/>
      <protection/>
    </xf>
    <xf numFmtId="0" fontId="2" fillId="2" borderId="0" applyNumberFormat="0" applyBorder="0" applyAlignment="0" applyProtection="0"/>
    <xf numFmtId="0" fontId="2" fillId="90" borderId="0" applyNumberFormat="0" applyBorder="0" applyAlignment="0" applyProtection="0"/>
    <xf numFmtId="0" fontId="2" fillId="76" borderId="0" applyNumberFormat="0" applyBorder="0" applyAlignment="0" applyProtection="0"/>
    <xf numFmtId="0" fontId="2" fillId="91" borderId="0" applyNumberFormat="0" applyBorder="0" applyAlignment="0" applyProtection="0"/>
    <xf numFmtId="0" fontId="2" fillId="4" borderId="0" applyNumberFormat="0" applyBorder="0" applyAlignment="0" applyProtection="0"/>
    <xf numFmtId="0" fontId="2" fillId="91" borderId="0" applyNumberFormat="0" applyBorder="0" applyAlignment="0" applyProtection="0"/>
    <xf numFmtId="0" fontId="2" fillId="6" borderId="0" applyNumberFormat="0" applyBorder="0" applyAlignment="0" applyProtection="0"/>
    <xf numFmtId="0" fontId="2" fillId="92" borderId="0" applyNumberFormat="0" applyBorder="0" applyAlignment="0" applyProtection="0"/>
    <xf numFmtId="0" fontId="2" fillId="81" borderId="0" applyNumberFormat="0" applyBorder="0" applyAlignment="0" applyProtection="0"/>
    <xf numFmtId="0" fontId="2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32" borderId="0" applyNumberFormat="0" applyBorder="0" applyAlignment="0" applyProtection="0"/>
    <xf numFmtId="0" fontId="2" fillId="9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71" fillId="94" borderId="4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58" borderId="5" applyNumberFormat="0" applyAlignment="0" applyProtection="0"/>
    <xf numFmtId="0" fontId="11" fillId="58" borderId="5" applyNumberFormat="0" applyAlignment="0" applyProtection="0"/>
    <xf numFmtId="0" fontId="11" fillId="12" borderId="5" applyNumberFormat="0" applyAlignment="0" applyProtection="0"/>
    <xf numFmtId="0" fontId="11" fillId="58" borderId="5" applyNumberFormat="0" applyAlignment="0" applyProtection="0"/>
    <xf numFmtId="0" fontId="4" fillId="14" borderId="6" applyNumberFormat="0" applyAlignment="0" applyProtection="0"/>
    <xf numFmtId="0" fontId="4" fillId="24" borderId="5" applyNumberFormat="0" applyAlignment="0" applyProtection="0"/>
    <xf numFmtId="0" fontId="5" fillId="34" borderId="2" applyNumberFormat="0" applyAlignment="0" applyProtection="0"/>
    <xf numFmtId="0" fontId="5" fillId="95" borderId="2" applyNumberFormat="0" applyAlignment="0" applyProtection="0"/>
    <xf numFmtId="0" fontId="5" fillId="35" borderId="2" applyNumberFormat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46" fillId="0" borderId="8" applyNumberFormat="0" applyFill="0" applyAlignment="0" applyProtection="0"/>
    <xf numFmtId="0" fontId="50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50" fillId="0" borderId="8" applyNumberFormat="0" applyFill="0" applyAlignment="0" applyProtection="0"/>
    <xf numFmtId="0" fontId="8" fillId="0" borderId="9" applyNumberFormat="0" applyFill="0" applyAlignment="0" applyProtection="0"/>
    <xf numFmtId="0" fontId="74" fillId="0" borderId="10" applyNumberFormat="0" applyFill="0" applyAlignment="0" applyProtection="0"/>
    <xf numFmtId="0" fontId="47" fillId="0" borderId="11" applyNumberFormat="0" applyFill="0" applyAlignment="0" applyProtection="0"/>
    <xf numFmtId="0" fontId="51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51" fillId="0" borderId="12" applyNumberFormat="0" applyFill="0" applyAlignment="0" applyProtection="0"/>
    <xf numFmtId="0" fontId="9" fillId="0" borderId="12" applyNumberFormat="0" applyFill="0" applyAlignment="0" applyProtection="0"/>
    <xf numFmtId="0" fontId="75" fillId="0" borderId="13" applyNumberFormat="0" applyFill="0" applyAlignment="0" applyProtection="0"/>
    <xf numFmtId="0" fontId="48" fillId="0" borderId="14" applyNumberFormat="0" applyFill="0" applyAlignment="0" applyProtection="0"/>
    <xf numFmtId="0" fontId="52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52" fillId="0" borderId="15" applyNumberFormat="0" applyFill="0" applyAlignment="0" applyProtection="0"/>
    <xf numFmtId="0" fontId="10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0" fillId="0" borderId="0" applyFill="0" applyBorder="0" applyAlignment="0" applyProtection="0"/>
    <xf numFmtId="0" fontId="5" fillId="34" borderId="2" applyNumberFormat="0" applyAlignment="0" applyProtection="0"/>
    <xf numFmtId="0" fontId="5" fillId="34" borderId="2" applyNumberFormat="0" applyAlignment="0" applyProtection="0"/>
    <xf numFmtId="0" fontId="5" fillId="35" borderId="2" applyNumberFormat="0" applyAlignment="0" applyProtection="0"/>
    <xf numFmtId="0" fontId="5" fillId="35" borderId="2" applyNumberFormat="0" applyAlignment="0" applyProtection="0"/>
    <xf numFmtId="0" fontId="76" fillId="96" borderId="17" applyNumberFormat="0" applyAlignment="0" applyProtection="0"/>
    <xf numFmtId="0" fontId="5" fillId="34" borderId="2" applyNumberFormat="0" applyAlignment="0" applyProtection="0"/>
    <xf numFmtId="0" fontId="5" fillId="35" borderId="2" applyNumberFormat="0" applyAlignment="0" applyProtection="0"/>
    <xf numFmtId="0" fontId="5" fillId="97" borderId="2" applyNumberFormat="0" applyAlignment="0" applyProtection="0"/>
    <xf numFmtId="0" fontId="5" fillId="97" borderId="2" applyNumberFormat="0" applyAlignment="0" applyProtection="0"/>
    <xf numFmtId="0" fontId="42" fillId="0" borderId="0">
      <alignment/>
      <protection/>
    </xf>
    <xf numFmtId="0" fontId="77" fillId="0" borderId="0">
      <alignment/>
      <protection/>
    </xf>
    <xf numFmtId="0" fontId="77" fillId="0" borderId="0" applyNumberFormat="0" applyBorder="0" applyProtection="0">
      <alignment/>
    </xf>
    <xf numFmtId="0" fontId="4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42" fillId="0" borderId="0">
      <alignment/>
      <protection/>
    </xf>
    <xf numFmtId="0" fontId="77" fillId="0" borderId="0" applyNumberFormat="0" applyBorder="0" applyProtection="0">
      <alignment/>
    </xf>
    <xf numFmtId="0" fontId="42" fillId="0" borderId="0">
      <alignment/>
      <protection/>
    </xf>
    <xf numFmtId="0" fontId="77" fillId="0" borderId="0" applyNumberFormat="0" applyBorder="0" applyProtection="0">
      <alignment/>
    </xf>
    <xf numFmtId="0" fontId="77" fillId="0" borderId="0">
      <alignment/>
      <protection/>
    </xf>
    <xf numFmtId="0" fontId="42" fillId="0" borderId="0">
      <alignment/>
      <protection/>
    </xf>
    <xf numFmtId="0" fontId="77" fillId="0" borderId="0">
      <alignment/>
      <protection/>
    </xf>
    <xf numFmtId="0" fontId="3" fillId="41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38" borderId="0" applyNumberFormat="0" applyBorder="0" applyAlignment="0" applyProtection="0"/>
    <xf numFmtId="0" fontId="7" fillId="47" borderId="0" applyNumberFormat="0" applyBorder="0" applyAlignment="0" applyProtection="0"/>
    <xf numFmtId="0" fontId="7" fillId="39" borderId="0" applyNumberFormat="0" applyBorder="0" applyAlignment="0" applyProtection="0"/>
    <xf numFmtId="0" fontId="79" fillId="0" borderId="0">
      <alignment horizontal="center"/>
      <protection/>
    </xf>
    <xf numFmtId="0" fontId="50" fillId="0" borderId="8" applyNumberFormat="0" applyFill="0" applyAlignment="0" applyProtection="0"/>
    <xf numFmtId="0" fontId="8" fillId="0" borderId="9" applyNumberFormat="0" applyFill="0" applyAlignment="0" applyProtection="0"/>
    <xf numFmtId="0" fontId="80" fillId="0" borderId="18">
      <alignment/>
      <protection/>
    </xf>
    <xf numFmtId="0" fontId="51" fillId="0" borderId="12" applyNumberFormat="0" applyFill="0" applyAlignment="0" applyProtection="0"/>
    <xf numFmtId="0" fontId="9" fillId="0" borderId="12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20" applyNumberFormat="0" applyFill="0" applyAlignment="0" applyProtection="0"/>
    <xf numFmtId="0" fontId="81" fillId="0" borderId="21">
      <alignment/>
      <protection/>
    </xf>
    <xf numFmtId="0" fontId="52" fillId="0" borderId="15" applyNumberFormat="0" applyFill="0" applyAlignment="0" applyProtection="0"/>
    <xf numFmtId="0" fontId="10" fillId="0" borderId="16" applyNumberFormat="0" applyFill="0" applyAlignment="0" applyProtection="0"/>
    <xf numFmtId="0" fontId="52" fillId="0" borderId="22" applyNumberFormat="0" applyFill="0" applyAlignment="0" applyProtection="0"/>
    <xf numFmtId="0" fontId="52" fillId="0" borderId="22" applyNumberFormat="0" applyFill="0" applyAlignment="0" applyProtection="0"/>
    <xf numFmtId="0" fontId="52" fillId="0" borderId="23" applyNumberFormat="0" applyFill="0" applyAlignment="0" applyProtection="0"/>
    <xf numFmtId="0" fontId="82" fillId="0" borderId="18">
      <alignment/>
      <protection/>
    </xf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2" fillId="0" borderId="0">
      <alignment/>
      <protection/>
    </xf>
    <xf numFmtId="0" fontId="79" fillId="0" borderId="0">
      <alignment horizontal="center" textRotation="90"/>
      <protection/>
    </xf>
    <xf numFmtId="0" fontId="26" fillId="0" borderId="0" applyNumberFormat="0" applyFill="0" applyBorder="0" applyAlignment="0" applyProtection="0"/>
    <xf numFmtId="0" fontId="83" fillId="0" borderId="24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1" fillId="20" borderId="5" applyNumberFormat="0" applyAlignment="0" applyProtection="0"/>
    <xf numFmtId="0" fontId="11" fillId="12" borderId="5" applyNumberFormat="0" applyAlignment="0" applyProtection="0"/>
    <xf numFmtId="0" fontId="11" fillId="12" borderId="6" applyNumberFormat="0" applyAlignment="0" applyProtection="0"/>
    <xf numFmtId="0" fontId="11" fillId="12" borderId="6" applyNumberFormat="0" applyAlignment="0" applyProtection="0"/>
    <xf numFmtId="0" fontId="84" fillId="21" borderId="26">
      <alignment/>
      <protection/>
    </xf>
    <xf numFmtId="0" fontId="0" fillId="98" borderId="27" applyNumberFormat="0" applyFont="0" applyAlignment="0" applyProtection="0"/>
    <xf numFmtId="0" fontId="0" fillId="27" borderId="28" applyNumberFormat="0" applyAlignment="0" applyProtection="0"/>
    <xf numFmtId="0" fontId="0" fillId="29" borderId="28" applyNumberFormat="0" applyAlignment="0" applyProtection="0"/>
    <xf numFmtId="0" fontId="14" fillId="99" borderId="28" applyNumberFormat="0" applyFont="0" applyAlignment="0" applyProtection="0"/>
    <xf numFmtId="0" fontId="14" fillId="99" borderId="28" applyNumberFormat="0" applyFont="0" applyAlignment="0" applyProtection="0"/>
    <xf numFmtId="0" fontId="0" fillId="29" borderId="28" applyNumberFormat="0" applyAlignment="0" applyProtection="0"/>
    <xf numFmtId="0" fontId="14" fillId="99" borderId="28" applyNumberFormat="0" applyFont="0" applyAlignment="0" applyProtection="0"/>
    <xf numFmtId="0" fontId="2" fillId="90" borderId="0" applyNumberFormat="0" applyBorder="0" applyAlignment="0" applyProtection="0"/>
    <xf numFmtId="0" fontId="2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92" borderId="0" applyNumberFormat="0" applyBorder="0" applyAlignment="0" applyProtection="0"/>
    <xf numFmtId="0" fontId="2" fillId="90" borderId="0" applyNumberFormat="0" applyBorder="0" applyAlignment="0" applyProtection="0"/>
    <xf numFmtId="0" fontId="2" fillId="10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3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9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1" borderId="0" applyNumberFormat="0" applyBorder="0" applyAlignment="0" applyProtection="0"/>
    <xf numFmtId="0" fontId="2" fillId="92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90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2" borderId="0" applyNumberFormat="0" applyBorder="0" applyAlignment="0" applyProtection="0"/>
    <xf numFmtId="0" fontId="2" fillId="76" borderId="0" applyNumberFormat="0" applyBorder="0" applyAlignment="0" applyProtection="0"/>
    <xf numFmtId="0" fontId="2" fillId="10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3" borderId="0" applyNumberFormat="0" applyBorder="0" applyAlignment="0" applyProtection="0"/>
    <xf numFmtId="0" fontId="2" fillId="32" borderId="0" applyNumberFormat="0" applyBorder="0" applyAlignment="0" applyProtection="0"/>
    <xf numFmtId="0" fontId="2" fillId="93" borderId="0" applyNumberFormat="0" applyBorder="0" applyAlignment="0" applyProtection="0"/>
    <xf numFmtId="0" fontId="2" fillId="102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70" fillId="103" borderId="0" applyNumberFormat="0" applyBorder="0" applyAlignment="0" applyProtection="0"/>
    <xf numFmtId="0" fontId="2" fillId="104" borderId="0" applyNumberFormat="0" applyBorder="0" applyAlignment="0" applyProtection="0"/>
    <xf numFmtId="0" fontId="2" fillId="76" borderId="0" applyNumberFormat="0" applyBorder="0" applyAlignment="0" applyProtection="0"/>
    <xf numFmtId="0" fontId="70" fillId="105" borderId="0" applyNumberFormat="0" applyBorder="0" applyAlignment="0" applyProtection="0"/>
    <xf numFmtId="0" fontId="2" fillId="106" borderId="0" applyNumberFormat="0" applyBorder="0" applyAlignment="0" applyProtection="0"/>
    <xf numFmtId="0" fontId="2" fillId="4" borderId="0" applyNumberFormat="0" applyBorder="0" applyAlignment="0" applyProtection="0"/>
    <xf numFmtId="0" fontId="70" fillId="107" borderId="0" applyNumberFormat="0" applyBorder="0" applyAlignment="0" applyProtection="0"/>
    <xf numFmtId="0" fontId="2" fillId="108" borderId="0" applyNumberFormat="0" applyBorder="0" applyAlignment="0" applyProtection="0"/>
    <xf numFmtId="0" fontId="2" fillId="8" borderId="0" applyNumberFormat="0" applyBorder="0" applyAlignment="0" applyProtection="0"/>
    <xf numFmtId="0" fontId="70" fillId="109" borderId="0" applyNumberFormat="0" applyBorder="0" applyAlignment="0" applyProtection="0"/>
    <xf numFmtId="0" fontId="2" fillId="83" borderId="0" applyNumberFormat="0" applyBorder="0" applyAlignment="0" applyProtection="0"/>
    <xf numFmtId="0" fontId="2" fillId="9" borderId="0" applyNumberFormat="0" applyBorder="0" applyAlignment="0" applyProtection="0"/>
    <xf numFmtId="0" fontId="70" fillId="110" borderId="0" applyNumberFormat="0" applyBorder="0" applyAlignment="0" applyProtection="0"/>
    <xf numFmtId="0" fontId="2" fillId="85" borderId="0" applyNumberFormat="0" applyBorder="0" applyAlignment="0" applyProtection="0"/>
    <xf numFmtId="0" fontId="2" fillId="76" borderId="0" applyNumberFormat="0" applyBorder="0" applyAlignment="0" applyProtection="0"/>
    <xf numFmtId="0" fontId="70" fillId="111" borderId="0" applyNumberFormat="0" applyBorder="0" applyAlignment="0" applyProtection="0"/>
    <xf numFmtId="0" fontId="2" fillId="112" borderId="0" applyNumberFormat="0" applyBorder="0" applyAlignment="0" applyProtection="0"/>
    <xf numFmtId="0" fontId="2" fillId="93" borderId="0" applyNumberFormat="0" applyBorder="0" applyAlignment="0" applyProtection="0"/>
    <xf numFmtId="0" fontId="85" fillId="11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86" fillId="114" borderId="29" applyNumberFormat="0" applyAlignment="0" applyProtection="0"/>
    <xf numFmtId="0" fontId="15" fillId="14" borderId="30" applyNumberFormat="0" applyAlignment="0" applyProtection="0"/>
    <xf numFmtId="0" fontId="15" fillId="14" borderId="30" applyNumberFormat="0" applyAlignment="0" applyProtection="0"/>
    <xf numFmtId="0" fontId="15" fillId="115" borderId="30" applyNumberFormat="0" applyAlignment="0" applyProtection="0"/>
    <xf numFmtId="0" fontId="15" fillId="115" borderId="30" applyNumberFormat="0" applyAlignment="0" applyProtection="0"/>
    <xf numFmtId="0" fontId="15" fillId="14" borderId="30" applyNumberFormat="0" applyAlignment="0" applyProtection="0"/>
    <xf numFmtId="0" fontId="15" fillId="115" borderId="30" applyNumberFormat="0" applyAlignment="0" applyProtection="0"/>
    <xf numFmtId="0" fontId="87" fillId="0" borderId="0" applyNumberFormat="0" applyFill="0" applyBorder="0" applyAlignment="0" applyProtection="0"/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88" fillId="0" borderId="31">
      <alignment/>
      <protection/>
    </xf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6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67" fillId="0" borderId="0" applyNumberFormat="0" applyBorder="0" applyProtection="0">
      <alignment/>
    </xf>
    <xf numFmtId="0" fontId="1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27" borderId="28" applyNumberFormat="0" applyAlignment="0" applyProtection="0"/>
    <xf numFmtId="0" fontId="0" fillId="29" borderId="28" applyNumberFormat="0" applyAlignment="0" applyProtection="0"/>
    <xf numFmtId="0" fontId="42" fillId="27" borderId="28" applyNumberFormat="0" applyAlignment="0" applyProtection="0"/>
    <xf numFmtId="0" fontId="42" fillId="27" borderId="28" applyNumberFormat="0" applyAlignment="0" applyProtection="0"/>
    <xf numFmtId="0" fontId="42" fillId="29" borderId="28" applyNumberFormat="0" applyAlignment="0" applyProtection="0"/>
    <xf numFmtId="0" fontId="93" fillId="28" borderId="32">
      <alignment/>
      <protection/>
    </xf>
    <xf numFmtId="0" fontId="15" fillId="14" borderId="30" applyNumberFormat="0" applyAlignment="0" applyProtection="0"/>
    <xf numFmtId="0" fontId="15" fillId="24" borderId="30" applyNumberFormat="0" applyAlignment="0" applyProtection="0"/>
    <xf numFmtId="0" fontId="94" fillId="26" borderId="33">
      <alignment/>
      <protection/>
    </xf>
    <xf numFmtId="0" fontId="95" fillId="0" borderId="34" applyNumberFormat="0" applyFill="0" applyAlignment="0" applyProtection="0"/>
    <xf numFmtId="0" fontId="17" fillId="0" borderId="35" applyNumberFormat="0" applyFill="0" applyAlignment="0" applyProtection="0"/>
    <xf numFmtId="0" fontId="17" fillId="0" borderId="35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5" applyNumberFormat="0" applyFill="0" applyAlignment="0" applyProtection="0"/>
    <xf numFmtId="0" fontId="17" fillId="0" borderId="3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6" fillId="0" borderId="0">
      <alignment/>
      <protection/>
    </xf>
    <xf numFmtId="179" fontId="96" fillId="0" borderId="0">
      <alignment/>
      <protection/>
    </xf>
    <xf numFmtId="0" fontId="97" fillId="116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98" fillId="117" borderId="0" applyNumberFormat="0" applyBorder="0" applyAlignment="0" applyProtection="0"/>
    <xf numFmtId="0" fontId="5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118" borderId="0" applyNumberFormat="0" applyBorder="0" applyAlignment="0" applyProtection="0"/>
    <xf numFmtId="0" fontId="13" fillId="118" borderId="0" applyNumberFormat="0" applyBorder="0" applyAlignment="0" applyProtection="0"/>
    <xf numFmtId="0" fontId="13" fillId="22" borderId="0" applyNumberFormat="0" applyBorder="0" applyAlignment="0" applyProtection="0"/>
    <xf numFmtId="0" fontId="13" fillId="118" borderId="0" applyNumberFormat="0" applyBorder="0" applyAlignment="0" applyProtection="0"/>
    <xf numFmtId="0" fontId="99" fillId="114" borderId="4" applyNumberFormat="0" applyAlignment="0" applyProtection="0"/>
    <xf numFmtId="0" fontId="4" fillId="14" borderId="5" applyNumberFormat="0" applyAlignment="0" applyProtection="0"/>
    <xf numFmtId="0" fontId="4" fillId="14" borderId="5" applyNumberFormat="0" applyAlignment="0" applyProtection="0"/>
    <xf numFmtId="0" fontId="4" fillId="115" borderId="5" applyNumberFormat="0" applyAlignment="0" applyProtection="0"/>
    <xf numFmtId="0" fontId="4" fillId="115" borderId="5" applyNumberFormat="0" applyAlignment="0" applyProtection="0"/>
    <xf numFmtId="0" fontId="4" fillId="14" borderId="5" applyNumberFormat="0" applyAlignment="0" applyProtection="0"/>
    <xf numFmtId="0" fontId="4" fillId="115" borderId="5" applyNumberFormat="0" applyAlignment="0" applyProtection="0"/>
    <xf numFmtId="9" fontId="0" fillId="0" borderId="0" applyFill="0" applyBorder="0" applyAlignment="0" applyProtection="0"/>
    <xf numFmtId="9" fontId="1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0" fillId="0" borderId="0">
      <alignment/>
      <protection/>
    </xf>
    <xf numFmtId="0" fontId="17" fillId="0" borderId="35" applyNumberFormat="0" applyFill="0" applyAlignment="0" applyProtection="0"/>
    <xf numFmtId="0" fontId="17" fillId="0" borderId="36" applyNumberFormat="0" applyFill="0" applyAlignment="0" applyProtection="0"/>
    <xf numFmtId="0" fontId="101" fillId="0" borderId="37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8" fillId="0" borderId="0">
      <alignment/>
      <protection/>
    </xf>
  </cellStyleXfs>
  <cellXfs count="413">
    <xf numFmtId="0" fontId="0" fillId="0" borderId="0" xfId="0" applyAlignment="1">
      <alignment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right"/>
    </xf>
    <xf numFmtId="1" fontId="20" fillId="0" borderId="40" xfId="0" applyNumberFormat="1" applyFont="1" applyFill="1" applyBorder="1" applyAlignment="1">
      <alignment horizontal="right"/>
    </xf>
    <xf numFmtId="0" fontId="19" fillId="0" borderId="41" xfId="0" applyFont="1" applyFill="1" applyBorder="1" applyAlignment="1" applyProtection="1">
      <alignment/>
      <protection locked="0"/>
    </xf>
    <xf numFmtId="0" fontId="22" fillId="0" borderId="41" xfId="679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3" fillId="74" borderId="42" xfId="0" applyFont="1" applyFill="1" applyBorder="1" applyAlignment="1" applyProtection="1">
      <alignment horizontal="center" vertical="center" wrapText="1"/>
      <protection locked="0"/>
    </xf>
    <xf numFmtId="0" fontId="23" fillId="74" borderId="43" xfId="0" applyFont="1" applyFill="1" applyBorder="1" applyAlignment="1">
      <alignment horizontal="left" vertical="center" wrapText="1"/>
    </xf>
    <xf numFmtId="0" fontId="23" fillId="74" borderId="44" xfId="0" applyFont="1" applyFill="1" applyBorder="1" applyAlignment="1" applyProtection="1">
      <alignment horizontal="center" vertical="center" wrapText="1"/>
      <protection locked="0"/>
    </xf>
    <xf numFmtId="0" fontId="23" fillId="100" borderId="42" xfId="0" applyFont="1" applyFill="1" applyBorder="1" applyAlignment="1" applyProtection="1">
      <alignment horizontal="center" vertical="center" wrapText="1"/>
      <protection locked="0"/>
    </xf>
    <xf numFmtId="0" fontId="23" fillId="100" borderId="45" xfId="0" applyFont="1" applyFill="1" applyBorder="1" applyAlignment="1" applyProtection="1">
      <alignment horizontal="left" vertical="center" wrapText="1"/>
      <protection locked="0"/>
    </xf>
    <xf numFmtId="0" fontId="23" fillId="100" borderId="44" xfId="0" applyFont="1" applyFill="1" applyBorder="1" applyAlignment="1" applyProtection="1">
      <alignment horizontal="center" vertical="center" wrapText="1"/>
      <protection locked="0"/>
    </xf>
    <xf numFmtId="0" fontId="23" fillId="100" borderId="43" xfId="0" applyFont="1" applyFill="1" applyBorder="1" applyAlignment="1" applyProtection="1">
      <alignment horizontal="left" vertical="center" wrapText="1"/>
      <protection locked="0"/>
    </xf>
    <xf numFmtId="0" fontId="23" fillId="93" borderId="44" xfId="0" applyFont="1" applyFill="1" applyBorder="1" applyAlignment="1" applyProtection="1">
      <alignment horizontal="center" vertical="center" wrapText="1"/>
      <protection locked="0"/>
    </xf>
    <xf numFmtId="0" fontId="23" fillId="93" borderId="43" xfId="0" applyFont="1" applyFill="1" applyBorder="1" applyAlignment="1" applyProtection="1">
      <alignment horizontal="left" vertical="center" wrapText="1"/>
      <protection locked="0"/>
    </xf>
    <xf numFmtId="0" fontId="23" fillId="90" borderId="44" xfId="0" applyFont="1" applyFill="1" applyBorder="1" applyAlignment="1" applyProtection="1">
      <alignment horizontal="center" vertical="center" wrapText="1"/>
      <protection locked="0"/>
    </xf>
    <xf numFmtId="0" fontId="23" fillId="90" borderId="43" xfId="0" applyFont="1" applyFill="1" applyBorder="1" applyAlignment="1" applyProtection="1">
      <alignment horizontal="left" vertical="center" wrapText="1"/>
      <protection locked="0"/>
    </xf>
    <xf numFmtId="0" fontId="23" fillId="6" borderId="46" xfId="0" applyFont="1" applyFill="1" applyBorder="1" applyAlignment="1" applyProtection="1">
      <alignment horizontal="center" vertical="center" wrapText="1"/>
      <protection locked="0"/>
    </xf>
    <xf numFmtId="0" fontId="23" fillId="6" borderId="47" xfId="0" applyFont="1" applyFill="1" applyBorder="1" applyAlignment="1" applyProtection="1">
      <alignment horizontal="center" vertical="center" wrapText="1"/>
      <protection locked="0"/>
    </xf>
    <xf numFmtId="0" fontId="23" fillId="6" borderId="42" xfId="0" applyFont="1" applyFill="1" applyBorder="1" applyAlignment="1" applyProtection="1">
      <alignment horizontal="center" vertical="center" wrapText="1"/>
      <protection locked="0"/>
    </xf>
    <xf numFmtId="0" fontId="23" fillId="90" borderId="46" xfId="0" applyFont="1" applyFill="1" applyBorder="1" applyAlignment="1" applyProtection="1">
      <alignment horizontal="center" vertical="center" wrapText="1"/>
      <protection locked="0"/>
    </xf>
    <xf numFmtId="0" fontId="23" fillId="90" borderId="47" xfId="0" applyFont="1" applyFill="1" applyBorder="1" applyAlignment="1" applyProtection="1">
      <alignment horizontal="center" vertical="center" wrapText="1"/>
      <protection locked="0"/>
    </xf>
    <xf numFmtId="0" fontId="23" fillId="90" borderId="42" xfId="0" applyFont="1" applyFill="1" applyBorder="1" applyAlignment="1" applyProtection="1">
      <alignment horizontal="center" vertical="center" wrapText="1"/>
      <protection locked="0"/>
    </xf>
    <xf numFmtId="0" fontId="23" fillId="119" borderId="46" xfId="0" applyFont="1" applyFill="1" applyBorder="1" applyAlignment="1" applyProtection="1">
      <alignment horizontal="center" vertical="center" wrapText="1"/>
      <protection locked="0"/>
    </xf>
    <xf numFmtId="0" fontId="23" fillId="119" borderId="47" xfId="0" applyFont="1" applyFill="1" applyBorder="1" applyAlignment="1" applyProtection="1">
      <alignment horizontal="center" vertical="center" wrapText="1"/>
      <protection locked="0"/>
    </xf>
    <xf numFmtId="0" fontId="23" fillId="119" borderId="42" xfId="0" applyFont="1" applyFill="1" applyBorder="1" applyAlignment="1" applyProtection="1">
      <alignment horizontal="center" vertical="center" wrapText="1"/>
      <protection locked="0"/>
    </xf>
    <xf numFmtId="0" fontId="27" fillId="0" borderId="38" xfId="711" applyNumberFormat="1" applyFont="1" applyFill="1" applyBorder="1" applyAlignment="1" applyProtection="1">
      <alignment vertical="center" textRotation="180" wrapText="1"/>
      <protection locked="0"/>
    </xf>
    <xf numFmtId="0" fontId="28" fillId="87" borderId="48" xfId="834" applyFont="1" applyFill="1" applyBorder="1" applyAlignment="1">
      <alignment horizontal="center" vertical="center" wrapText="1"/>
      <protection/>
    </xf>
    <xf numFmtId="0" fontId="28" fillId="87" borderId="43" xfId="834" applyFont="1" applyFill="1" applyBorder="1" applyAlignment="1">
      <alignment horizontal="left" vertical="center" wrapText="1"/>
      <protection/>
    </xf>
    <xf numFmtId="0" fontId="23" fillId="93" borderId="42" xfId="0" applyFont="1" applyFill="1" applyBorder="1" applyAlignment="1" applyProtection="1">
      <alignment horizontal="center" vertical="center" wrapText="1"/>
      <protection locked="0"/>
    </xf>
    <xf numFmtId="0" fontId="23" fillId="90" borderId="49" xfId="0" applyFont="1" applyFill="1" applyBorder="1" applyAlignment="1" applyProtection="1">
      <alignment horizontal="left" vertical="center" wrapText="1"/>
      <protection locked="0"/>
    </xf>
    <xf numFmtId="0" fontId="28" fillId="120" borderId="43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wrapText="1"/>
      <protection locked="0"/>
    </xf>
    <xf numFmtId="1" fontId="24" fillId="0" borderId="0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3" fillId="4" borderId="50" xfId="0" applyFont="1" applyFill="1" applyBorder="1" applyAlignment="1" applyProtection="1">
      <alignment horizontal="center" vertical="center" wrapText="1"/>
      <protection locked="0"/>
    </xf>
    <xf numFmtId="0" fontId="23" fillId="4" borderId="51" xfId="0" applyFont="1" applyFill="1" applyBorder="1" applyAlignment="1" applyProtection="1">
      <alignment horizontal="center" vertical="center" wrapText="1"/>
      <protection locked="0"/>
    </xf>
    <xf numFmtId="0" fontId="28" fillId="4" borderId="52" xfId="0" applyFont="1" applyFill="1" applyBorder="1" applyAlignment="1" applyProtection="1">
      <alignment vertical="center" wrapText="1"/>
      <protection locked="0"/>
    </xf>
    <xf numFmtId="0" fontId="28" fillId="4" borderId="53" xfId="0" applyFont="1" applyFill="1" applyBorder="1" applyAlignment="1" applyProtection="1">
      <alignment horizontal="right" wrapText="1"/>
      <protection locked="0"/>
    </xf>
    <xf numFmtId="0" fontId="23" fillId="4" borderId="47" xfId="0" applyFont="1" applyFill="1" applyBorder="1" applyAlignment="1" applyProtection="1">
      <alignment horizontal="center" vertical="center" wrapText="1"/>
      <protection locked="0"/>
    </xf>
    <xf numFmtId="0" fontId="23" fillId="4" borderId="38" xfId="0" applyFont="1" applyFill="1" applyBorder="1" applyAlignment="1" applyProtection="1">
      <alignment horizontal="center" vertical="center" wrapText="1"/>
      <protection locked="0"/>
    </xf>
    <xf numFmtId="0" fontId="28" fillId="4" borderId="54" xfId="0" applyFont="1" applyFill="1" applyBorder="1" applyAlignment="1" applyProtection="1">
      <alignment vertical="center" wrapText="1"/>
      <protection locked="0"/>
    </xf>
    <xf numFmtId="0" fontId="28" fillId="4" borderId="43" xfId="0" applyFont="1" applyFill="1" applyBorder="1" applyAlignment="1" applyProtection="1">
      <alignment horizontal="right" wrapText="1"/>
      <protection locked="0"/>
    </xf>
    <xf numFmtId="0" fontId="23" fillId="4" borderId="55" xfId="0" applyFont="1" applyFill="1" applyBorder="1" applyAlignment="1" applyProtection="1">
      <alignment horizontal="center" vertical="center" wrapText="1"/>
      <protection locked="0"/>
    </xf>
    <xf numFmtId="0" fontId="23" fillId="4" borderId="56" xfId="0" applyFont="1" applyFill="1" applyBorder="1" applyAlignment="1" applyProtection="1">
      <alignment horizontal="center" vertical="center" wrapText="1"/>
      <protection locked="0"/>
    </xf>
    <xf numFmtId="0" fontId="28" fillId="4" borderId="57" xfId="0" applyFont="1" applyFill="1" applyBorder="1" applyAlignment="1" applyProtection="1">
      <alignment vertical="center" wrapText="1"/>
      <protection locked="0"/>
    </xf>
    <xf numFmtId="0" fontId="28" fillId="4" borderId="58" xfId="0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/>
      <protection locked="0"/>
    </xf>
    <xf numFmtId="0" fontId="2" fillId="0" borderId="0" xfId="679" applyNumberFormat="1" applyFont="1" applyFill="1" applyBorder="1" applyAlignment="1" applyProtection="1">
      <alignment/>
      <protection locked="0"/>
    </xf>
    <xf numFmtId="0" fontId="3" fillId="0" borderId="0" xfId="679" applyNumberForma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19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6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0" fillId="0" borderId="0" xfId="0" applyFont="1" applyAlignment="1">
      <alignment/>
    </xf>
    <xf numFmtId="0" fontId="14" fillId="0" borderId="4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28" fillId="120" borderId="67" xfId="0" applyFont="1" applyFill="1" applyBorder="1" applyAlignment="1" applyProtection="1">
      <alignment horizontal="center" vertical="center" wrapText="1"/>
      <protection locked="0"/>
    </xf>
    <xf numFmtId="0" fontId="28" fillId="120" borderId="45" xfId="0" applyFont="1" applyFill="1" applyBorder="1" applyAlignment="1" applyProtection="1">
      <alignment horizontal="left" vertical="center" wrapText="1"/>
      <protection locked="0"/>
    </xf>
    <xf numFmtId="0" fontId="23" fillId="90" borderId="0" xfId="0" applyFont="1" applyFill="1" applyBorder="1" applyAlignment="1" applyProtection="1">
      <alignment horizontal="left" vertical="center" wrapText="1"/>
      <protection locked="0"/>
    </xf>
    <xf numFmtId="0" fontId="23" fillId="0" borderId="68" xfId="0" applyFont="1" applyFill="1" applyBorder="1" applyAlignment="1" applyProtection="1">
      <alignment horizontal="left" vertical="center" wrapText="1"/>
      <protection locked="0"/>
    </xf>
    <xf numFmtId="0" fontId="19" fillId="0" borderId="69" xfId="0" applyFont="1" applyFill="1" applyBorder="1" applyAlignment="1">
      <alignment horizontal="center" vertical="center"/>
    </xf>
    <xf numFmtId="0" fontId="23" fillId="6" borderId="49" xfId="0" applyFont="1" applyFill="1" applyBorder="1" applyAlignment="1" applyProtection="1">
      <alignment horizontal="left" vertical="center" wrapText="1"/>
      <protection locked="0"/>
    </xf>
    <xf numFmtId="0" fontId="23" fillId="6" borderId="0" xfId="0" applyFont="1" applyFill="1" applyBorder="1" applyAlignment="1" applyProtection="1">
      <alignment horizontal="left" vertical="center" wrapText="1"/>
      <protection locked="0"/>
    </xf>
    <xf numFmtId="0" fontId="23" fillId="6" borderId="45" xfId="0" applyFont="1" applyFill="1" applyBorder="1" applyAlignment="1" applyProtection="1">
      <alignment horizontal="left" vertical="center" wrapText="1"/>
      <protection locked="0"/>
    </xf>
    <xf numFmtId="0" fontId="24" fillId="0" borderId="69" xfId="0" applyFont="1" applyFill="1" applyBorder="1" applyAlignment="1">
      <alignment horizontal="right" wrapText="1"/>
    </xf>
    <xf numFmtId="1" fontId="24" fillId="0" borderId="69" xfId="0" applyNumberFormat="1" applyFont="1" applyFill="1" applyBorder="1" applyAlignment="1">
      <alignment horizontal="right" wrapText="1"/>
    </xf>
    <xf numFmtId="0" fontId="23" fillId="90" borderId="45" xfId="0" applyFont="1" applyFill="1" applyBorder="1" applyAlignment="1" applyProtection="1">
      <alignment horizontal="left" vertical="center" wrapText="1"/>
      <protection locked="0"/>
    </xf>
    <xf numFmtId="0" fontId="23" fillId="119" borderId="49" xfId="0" applyFont="1" applyFill="1" applyBorder="1" applyAlignment="1" applyProtection="1">
      <alignment horizontal="left" vertical="center" wrapText="1"/>
      <protection locked="0"/>
    </xf>
    <xf numFmtId="0" fontId="23" fillId="119" borderId="0" xfId="0" applyFont="1" applyFill="1" applyBorder="1" applyAlignment="1" applyProtection="1">
      <alignment horizontal="left" vertical="center" wrapText="1"/>
      <protection locked="0"/>
    </xf>
    <xf numFmtId="0" fontId="23" fillId="119" borderId="45" xfId="0" applyFont="1" applyFill="1" applyBorder="1" applyAlignment="1" applyProtection="1">
      <alignment horizontal="left" vertical="center" wrapText="1"/>
      <protection locked="0"/>
    </xf>
    <xf numFmtId="0" fontId="24" fillId="0" borderId="70" xfId="0" applyFont="1" applyFill="1" applyBorder="1" applyAlignment="1" applyProtection="1">
      <alignment vertical="center" wrapText="1"/>
      <protection locked="0"/>
    </xf>
    <xf numFmtId="0" fontId="24" fillId="0" borderId="70" xfId="0" applyFont="1" applyFill="1" applyBorder="1" applyAlignment="1" applyProtection="1">
      <alignment horizontal="right" wrapText="1"/>
      <protection locked="0"/>
    </xf>
    <xf numFmtId="0" fontId="24" fillId="0" borderId="70" xfId="0" applyFont="1" applyFill="1" applyBorder="1" applyAlignment="1" applyProtection="1">
      <alignment horizontal="left" vertical="center" wrapText="1"/>
      <protection locked="0"/>
    </xf>
    <xf numFmtId="1" fontId="24" fillId="0" borderId="70" xfId="0" applyNumberFormat="1" applyFont="1" applyFill="1" applyBorder="1" applyAlignment="1" applyProtection="1">
      <alignment horizontal="right" wrapText="1"/>
      <protection locked="0"/>
    </xf>
    <xf numFmtId="0" fontId="28" fillId="120" borderId="49" xfId="0" applyFont="1" applyFill="1" applyBorder="1" applyAlignment="1" applyProtection="1">
      <alignment horizontal="left" vertical="center" wrapText="1"/>
      <protection locked="0"/>
    </xf>
    <xf numFmtId="0" fontId="19" fillId="93" borderId="52" xfId="0" applyFont="1" applyFill="1" applyBorder="1" applyAlignment="1" applyProtection="1">
      <alignment horizontal="center" vertical="center" wrapText="1"/>
      <protection locked="0"/>
    </xf>
    <xf numFmtId="0" fontId="19" fillId="93" borderId="54" xfId="0" applyFont="1" applyFill="1" applyBorder="1" applyAlignment="1" applyProtection="1">
      <alignment horizontal="center" vertical="center" wrapText="1"/>
      <protection locked="0"/>
    </xf>
    <xf numFmtId="0" fontId="19" fillId="93" borderId="71" xfId="0" applyFont="1" applyFill="1" applyBorder="1" applyAlignment="1" applyProtection="1">
      <alignment horizontal="center" vertical="center" wrapText="1"/>
      <protection locked="0"/>
    </xf>
    <xf numFmtId="0" fontId="19" fillId="93" borderId="72" xfId="0" applyFont="1" applyFill="1" applyBorder="1" applyAlignment="1" applyProtection="1">
      <alignment horizontal="center" vertical="center" wrapText="1"/>
      <protection locked="0"/>
    </xf>
    <xf numFmtId="0" fontId="19" fillId="87" borderId="72" xfId="0" applyFont="1" applyFill="1" applyBorder="1" applyAlignment="1" applyProtection="1">
      <alignment horizontal="center" vertical="center" wrapText="1"/>
      <protection locked="0"/>
    </xf>
    <xf numFmtId="0" fontId="19" fillId="87" borderId="54" xfId="0" applyFont="1" applyFill="1" applyBorder="1" applyAlignment="1" applyProtection="1">
      <alignment horizontal="center" vertical="center" wrapText="1"/>
      <protection locked="0"/>
    </xf>
    <xf numFmtId="0" fontId="19" fillId="87" borderId="73" xfId="0" applyFont="1" applyFill="1" applyBorder="1" applyAlignment="1" applyProtection="1">
      <alignment horizontal="center" vertical="center" wrapText="1"/>
      <protection locked="0"/>
    </xf>
    <xf numFmtId="0" fontId="19" fillId="6" borderId="69" xfId="0" applyFont="1" applyFill="1" applyBorder="1" applyAlignment="1" applyProtection="1">
      <alignment horizontal="left" vertical="center" wrapText="1"/>
      <protection locked="0"/>
    </xf>
    <xf numFmtId="0" fontId="19" fillId="0" borderId="74" xfId="0" applyFont="1" applyFill="1" applyBorder="1" applyAlignment="1">
      <alignment horizontal="center" vertical="center" wrapText="1"/>
    </xf>
    <xf numFmtId="0" fontId="14" fillId="121" borderId="75" xfId="0" applyFont="1" applyFill="1" applyBorder="1" applyAlignment="1">
      <alignment horizontal="center" vertical="center" wrapText="1"/>
    </xf>
    <xf numFmtId="0" fontId="14" fillId="121" borderId="76" xfId="0" applyFont="1" applyFill="1" applyBorder="1" applyAlignment="1">
      <alignment horizontal="center" vertical="center" wrapText="1"/>
    </xf>
    <xf numFmtId="0" fontId="14" fillId="122" borderId="75" xfId="0" applyFont="1" applyFill="1" applyBorder="1" applyAlignment="1">
      <alignment horizontal="center" vertical="center" wrapText="1"/>
    </xf>
    <xf numFmtId="0" fontId="14" fillId="122" borderId="77" xfId="0" applyFont="1" applyFill="1" applyBorder="1" applyAlignment="1">
      <alignment horizontal="center" vertical="center" wrapText="1"/>
    </xf>
    <xf numFmtId="0" fontId="14" fillId="121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 applyProtection="1">
      <alignment vertical="center" wrapText="1"/>
      <protection locked="0"/>
    </xf>
    <xf numFmtId="0" fontId="24" fillId="0" borderId="69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1" fontId="24" fillId="0" borderId="80" xfId="0" applyNumberFormat="1" applyFont="1" applyFill="1" applyBorder="1" applyAlignment="1">
      <alignment horizontal="right" wrapText="1"/>
    </xf>
    <xf numFmtId="0" fontId="23" fillId="0" borderId="81" xfId="0" applyFont="1" applyFill="1" applyBorder="1" applyAlignment="1" applyProtection="1">
      <alignment horizontal="center" vertical="center" wrapText="1"/>
      <protection locked="0"/>
    </xf>
    <xf numFmtId="0" fontId="28" fillId="120" borderId="82" xfId="0" applyFont="1" applyFill="1" applyBorder="1" applyAlignment="1" applyProtection="1">
      <alignment horizontal="left" vertical="center" wrapText="1"/>
      <protection locked="0"/>
    </xf>
    <xf numFmtId="0" fontId="19" fillId="0" borderId="80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/>
    </xf>
    <xf numFmtId="0" fontId="19" fillId="0" borderId="84" xfId="0" applyFont="1" applyFill="1" applyBorder="1" applyAlignment="1" applyProtection="1">
      <alignment vertical="center" wrapText="1"/>
      <protection locked="0"/>
    </xf>
    <xf numFmtId="0" fontId="14" fillId="121" borderId="0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horizontal="center" vertical="center"/>
    </xf>
    <xf numFmtId="0" fontId="23" fillId="108" borderId="38" xfId="0" applyFont="1" applyFill="1" applyBorder="1" applyAlignment="1" applyProtection="1">
      <alignment horizontal="center" vertical="center" wrapText="1"/>
      <protection locked="0"/>
    </xf>
    <xf numFmtId="0" fontId="43" fillId="108" borderId="86" xfId="923" applyFont="1" applyFill="1" applyBorder="1" applyAlignment="1">
      <alignment wrapText="1"/>
      <protection/>
    </xf>
    <xf numFmtId="0" fontId="23" fillId="108" borderId="87" xfId="0" applyFont="1" applyFill="1" applyBorder="1" applyAlignment="1" applyProtection="1">
      <alignment horizontal="center" vertical="center" wrapText="1"/>
      <protection locked="0"/>
    </xf>
    <xf numFmtId="0" fontId="23" fillId="108" borderId="88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123" borderId="69" xfId="0" applyFont="1" applyFill="1" applyBorder="1" applyAlignment="1" applyProtection="1">
      <alignment horizontal="center" vertical="center" wrapText="1"/>
      <protection locked="0"/>
    </xf>
    <xf numFmtId="0" fontId="23" fillId="123" borderId="69" xfId="0" applyFont="1" applyFill="1" applyBorder="1" applyAlignment="1" applyProtection="1">
      <alignment horizontal="left" vertical="center" wrapText="1"/>
      <protection locked="0"/>
    </xf>
    <xf numFmtId="0" fontId="14" fillId="0" borderId="49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9" fillId="0" borderId="91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/>
    </xf>
    <xf numFmtId="0" fontId="14" fillId="122" borderId="69" xfId="0" applyFont="1" applyFill="1" applyBorder="1" applyAlignment="1">
      <alignment horizontal="center" vertical="center" wrapText="1"/>
    </xf>
    <xf numFmtId="0" fontId="14" fillId="121" borderId="69" xfId="0" applyFont="1" applyFill="1" applyBorder="1" applyAlignment="1">
      <alignment horizontal="center" vertical="center" wrapText="1"/>
    </xf>
    <xf numFmtId="0" fontId="24" fillId="124" borderId="69" xfId="0" applyFont="1" applyFill="1" applyBorder="1" applyAlignment="1">
      <alignment horizontal="left" vertical="center" wrapText="1"/>
    </xf>
    <xf numFmtId="0" fontId="24" fillId="124" borderId="93" xfId="0" applyFont="1" applyFill="1" applyBorder="1" applyAlignment="1">
      <alignment vertical="center" wrapText="1"/>
    </xf>
    <xf numFmtId="0" fontId="24" fillId="124" borderId="69" xfId="0" applyFont="1" applyFill="1" applyBorder="1" applyAlignment="1">
      <alignment horizontal="left" vertical="top" wrapText="1"/>
    </xf>
    <xf numFmtId="0" fontId="24" fillId="124" borderId="69" xfId="0" applyFont="1" applyFill="1" applyBorder="1" applyAlignment="1">
      <alignment vertical="center" wrapText="1"/>
    </xf>
    <xf numFmtId="1" fontId="24" fillId="124" borderId="69" xfId="0" applyNumberFormat="1" applyFont="1" applyFill="1" applyBorder="1" applyAlignment="1">
      <alignment horizontal="right" wrapText="1"/>
    </xf>
    <xf numFmtId="0" fontId="14" fillId="14" borderId="75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28" fillId="4" borderId="0" xfId="0" applyFont="1" applyFill="1" applyBorder="1" applyAlignment="1" applyProtection="1">
      <alignment vertical="center" wrapText="1"/>
      <protection locked="0"/>
    </xf>
    <xf numFmtId="0" fontId="28" fillId="4" borderId="0" xfId="0" applyFont="1" applyFill="1" applyBorder="1" applyAlignment="1" applyProtection="1">
      <alignment horizontal="right" wrapText="1"/>
      <protection locked="0"/>
    </xf>
    <xf numFmtId="0" fontId="24" fillId="124" borderId="77" xfId="923" applyFont="1" applyFill="1" applyBorder="1" applyAlignment="1">
      <alignment vertical="center" wrapText="1"/>
      <protection/>
    </xf>
    <xf numFmtId="0" fontId="24" fillId="124" borderId="69" xfId="923" applyFont="1" applyFill="1" applyBorder="1" applyAlignment="1">
      <alignment wrapText="1"/>
      <protection/>
    </xf>
    <xf numFmtId="0" fontId="24" fillId="124" borderId="94" xfId="923" applyFont="1" applyFill="1" applyBorder="1" applyAlignment="1">
      <alignment wrapText="1"/>
      <protection/>
    </xf>
    <xf numFmtId="0" fontId="24" fillId="124" borderId="82" xfId="923" applyFont="1" applyFill="1" applyBorder="1" applyAlignment="1">
      <alignment wrapText="1"/>
      <protection/>
    </xf>
    <xf numFmtId="0" fontId="24" fillId="124" borderId="69" xfId="0" applyFont="1" applyFill="1" applyBorder="1" applyAlignment="1">
      <alignment horizontal="right" wrapText="1"/>
    </xf>
    <xf numFmtId="0" fontId="14" fillId="125" borderId="41" xfId="0" applyFont="1" applyFill="1" applyBorder="1" applyAlignment="1">
      <alignment horizontal="center" vertical="center" wrapText="1"/>
    </xf>
    <xf numFmtId="0" fontId="44" fillId="124" borderId="69" xfId="0" applyFont="1" applyFill="1" applyBorder="1" applyAlignment="1">
      <alignment vertical="center" wrapText="1"/>
    </xf>
    <xf numFmtId="0" fontId="44" fillId="124" borderId="69" xfId="0" applyFont="1" applyFill="1" applyBorder="1" applyAlignment="1">
      <alignment wrapText="1"/>
    </xf>
    <xf numFmtId="0" fontId="19" fillId="124" borderId="0" xfId="0" applyFont="1" applyFill="1" applyBorder="1" applyAlignment="1" applyProtection="1">
      <alignment vertical="center" wrapText="1"/>
      <protection locked="0"/>
    </xf>
    <xf numFmtId="0" fontId="24" fillId="124" borderId="69" xfId="0" applyFont="1" applyFill="1" applyBorder="1" applyAlignment="1" applyProtection="1">
      <alignment vertical="center" wrapText="1"/>
      <protection locked="0"/>
    </xf>
    <xf numFmtId="0" fontId="24" fillId="124" borderId="69" xfId="0" applyFont="1" applyFill="1" applyBorder="1" applyAlignment="1" applyProtection="1">
      <alignment horizontal="right" wrapText="1"/>
      <protection locked="0"/>
    </xf>
    <xf numFmtId="0" fontId="24" fillId="124" borderId="69" xfId="0" applyFont="1" applyFill="1" applyBorder="1" applyAlignment="1" applyProtection="1">
      <alignment horizontal="left" vertical="center" wrapText="1"/>
      <protection locked="0"/>
    </xf>
    <xf numFmtId="1" fontId="24" fillId="124" borderId="69" xfId="0" applyNumberFormat="1" applyFont="1" applyFill="1" applyBorder="1" applyAlignment="1" applyProtection="1">
      <alignment horizontal="right" wrapText="1"/>
      <protection locked="0"/>
    </xf>
    <xf numFmtId="0" fontId="24" fillId="124" borderId="69" xfId="0" applyFont="1" applyFill="1" applyBorder="1" applyAlignment="1">
      <alignment vertical="top" wrapText="1"/>
    </xf>
    <xf numFmtId="0" fontId="24" fillId="124" borderId="93" xfId="0" applyFont="1" applyFill="1" applyBorder="1" applyAlignment="1">
      <alignment horizontal="left" vertical="top" wrapText="1"/>
    </xf>
    <xf numFmtId="0" fontId="24" fillId="124" borderId="68" xfId="0" applyFont="1" applyFill="1" applyBorder="1" applyAlignment="1">
      <alignment vertical="center" wrapText="1"/>
    </xf>
    <xf numFmtId="0" fontId="24" fillId="124" borderId="68" xfId="0" applyFont="1" applyFill="1" applyBorder="1" applyAlignment="1">
      <alignment horizontal="right" wrapText="1"/>
    </xf>
    <xf numFmtId="43" fontId="24" fillId="124" borderId="69" xfId="682" applyFont="1" applyFill="1" applyBorder="1" applyAlignment="1">
      <alignment vertical="center" wrapText="1"/>
    </xf>
    <xf numFmtId="0" fontId="27" fillId="0" borderId="50" xfId="711" applyNumberFormat="1" applyFont="1" applyFill="1" applyBorder="1" applyAlignment="1" applyProtection="1">
      <alignment vertical="center" textRotation="180" wrapText="1"/>
      <protection locked="0"/>
    </xf>
    <xf numFmtId="0" fontId="19" fillId="0" borderId="69" xfId="0" applyFont="1" applyFill="1" applyBorder="1" applyAlignment="1" applyProtection="1">
      <alignment/>
      <protection locked="0"/>
    </xf>
    <xf numFmtId="0" fontId="24" fillId="0" borderId="95" xfId="829" applyFont="1" applyFill="1" applyBorder="1" applyAlignment="1">
      <alignment vertical="center" wrapText="1"/>
      <protection/>
    </xf>
    <xf numFmtId="0" fontId="24" fillId="124" borderId="80" xfId="0" applyFont="1" applyFill="1" applyBorder="1" applyAlignment="1">
      <alignment vertical="center" wrapText="1"/>
    </xf>
    <xf numFmtId="0" fontId="44" fillId="0" borderId="69" xfId="0" applyFont="1" applyFill="1" applyBorder="1" applyAlignment="1">
      <alignment vertical="center" wrapText="1"/>
    </xf>
    <xf numFmtId="0" fontId="44" fillId="0" borderId="69" xfId="0" applyFont="1" applyFill="1" applyBorder="1" applyAlignment="1">
      <alignment horizontal="right" wrapText="1"/>
    </xf>
    <xf numFmtId="1" fontId="44" fillId="0" borderId="69" xfId="0" applyNumberFormat="1" applyFont="1" applyFill="1" applyBorder="1" applyAlignment="1">
      <alignment horizontal="right" wrapText="1"/>
    </xf>
    <xf numFmtId="0" fontId="19" fillId="0" borderId="69" xfId="0" applyFont="1" applyFill="1" applyBorder="1" applyAlignment="1" applyProtection="1">
      <alignment vertical="center" wrapText="1"/>
      <protection locked="0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19" fillId="0" borderId="96" xfId="0" applyFont="1" applyFill="1" applyBorder="1" applyAlignment="1">
      <alignment horizontal="center" vertical="center" wrapText="1"/>
    </xf>
    <xf numFmtId="0" fontId="14" fillId="121" borderId="97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/>
    </xf>
    <xf numFmtId="0" fontId="14" fillId="0" borderId="99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14" fillId="0" borderId="100" xfId="0" applyFont="1" applyFill="1" applyBorder="1" applyAlignment="1">
      <alignment horizontal="center" vertical="center" wrapText="1"/>
    </xf>
    <xf numFmtId="0" fontId="14" fillId="121" borderId="101" xfId="0" applyFont="1" applyFill="1" applyBorder="1" applyAlignment="1">
      <alignment horizontal="center" vertical="center" wrapText="1"/>
    </xf>
    <xf numFmtId="0" fontId="14" fillId="121" borderId="102" xfId="0" applyFont="1" applyFill="1" applyBorder="1" applyAlignment="1">
      <alignment horizontal="center" vertical="center" wrapText="1"/>
    </xf>
    <xf numFmtId="0" fontId="19" fillId="0" borderId="103" xfId="0" applyFont="1" applyFill="1" applyBorder="1" applyAlignment="1">
      <alignment horizontal="center" vertical="center"/>
    </xf>
    <xf numFmtId="0" fontId="19" fillId="0" borderId="96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 wrapText="1"/>
    </xf>
    <xf numFmtId="0" fontId="14" fillId="122" borderId="101" xfId="0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9" fillId="0" borderId="105" xfId="0" applyFont="1" applyFill="1" applyBorder="1" applyAlignment="1">
      <alignment horizontal="center" vertical="center"/>
    </xf>
    <xf numFmtId="0" fontId="24" fillId="0" borderId="80" xfId="829" applyFont="1" applyFill="1" applyBorder="1" applyAlignment="1">
      <alignment vertical="center" wrapText="1"/>
      <protection/>
    </xf>
    <xf numFmtId="0" fontId="24" fillId="0" borderId="69" xfId="829" applyFont="1" applyFill="1" applyBorder="1" applyAlignment="1">
      <alignment vertical="center" wrapText="1"/>
      <protection/>
    </xf>
    <xf numFmtId="0" fontId="24" fillId="0" borderId="106" xfId="829" applyFont="1" applyFill="1" applyBorder="1" applyAlignment="1">
      <alignment vertical="center" wrapText="1"/>
      <protection/>
    </xf>
    <xf numFmtId="0" fontId="24" fillId="0" borderId="93" xfId="829" applyFont="1" applyFill="1" applyBorder="1" applyAlignment="1">
      <alignment vertical="center" wrapText="1"/>
      <protection/>
    </xf>
    <xf numFmtId="1" fontId="24" fillId="124" borderId="95" xfId="0" applyNumberFormat="1" applyFont="1" applyFill="1" applyBorder="1" applyAlignment="1">
      <alignment vertical="center" wrapText="1"/>
    </xf>
    <xf numFmtId="0" fontId="23" fillId="108" borderId="88" xfId="0" applyFont="1" applyFill="1" applyBorder="1" applyAlignment="1" applyProtection="1">
      <alignment horizontal="center" vertical="center" wrapText="1"/>
      <protection locked="0"/>
    </xf>
    <xf numFmtId="174" fontId="31" fillId="0" borderId="0" xfId="829" applyNumberFormat="1" applyFont="1" applyFill="1" applyBorder="1" applyAlignment="1">
      <alignment vertical="center" wrapText="1"/>
      <protection/>
    </xf>
    <xf numFmtId="0" fontId="14" fillId="126" borderId="65" xfId="0" applyFont="1" applyFill="1" applyBorder="1" applyAlignment="1">
      <alignment horizontal="center" vertical="center" wrapText="1"/>
    </xf>
    <xf numFmtId="0" fontId="19" fillId="0" borderId="95" xfId="0" applyFont="1" applyFill="1" applyBorder="1" applyAlignment="1">
      <alignment horizontal="center" vertical="center"/>
    </xf>
    <xf numFmtId="0" fontId="0" fillId="0" borderId="107" xfId="0" applyFill="1" applyBorder="1" applyAlignment="1">
      <alignment horizontal="center"/>
    </xf>
    <xf numFmtId="0" fontId="14" fillId="0" borderId="92" xfId="0" applyFont="1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/>
    </xf>
    <xf numFmtId="0" fontId="14" fillId="121" borderId="108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14" fillId="0" borderId="83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/>
    </xf>
    <xf numFmtId="0" fontId="14" fillId="122" borderId="110" xfId="0" applyFont="1" applyFill="1" applyBorder="1" applyAlignment="1">
      <alignment horizontal="center" vertical="center" wrapText="1"/>
    </xf>
    <xf numFmtId="0" fontId="14" fillId="121" borderId="111" xfId="0" applyFont="1" applyFill="1" applyBorder="1" applyAlignment="1">
      <alignment horizontal="center" vertical="center" wrapText="1"/>
    </xf>
    <xf numFmtId="0" fontId="14" fillId="95" borderId="50" xfId="912" applyFont="1" applyFill="1" applyBorder="1" applyAlignment="1" applyProtection="1">
      <alignment vertical="center"/>
      <protection locked="0"/>
    </xf>
    <xf numFmtId="0" fontId="14" fillId="95" borderId="38" xfId="912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912" applyFont="1" applyFill="1" applyProtection="1">
      <alignment/>
      <protection locked="0"/>
    </xf>
    <xf numFmtId="0" fontId="0" fillId="0" borderId="0" xfId="912">
      <alignment/>
      <protection/>
    </xf>
    <xf numFmtId="0" fontId="19" fillId="0" borderId="0" xfId="912" applyFont="1" applyFill="1" applyBorder="1" applyAlignment="1" applyProtection="1">
      <alignment horizontal="center" vertical="center"/>
      <protection locked="0"/>
    </xf>
    <xf numFmtId="0" fontId="34" fillId="0" borderId="0" xfId="912" applyFont="1" applyFill="1" applyAlignment="1">
      <alignment horizontal="center" vertical="center"/>
      <protection/>
    </xf>
    <xf numFmtId="0" fontId="14" fillId="0" borderId="0" xfId="912" applyFont="1" applyFill="1" applyBorder="1" applyProtection="1">
      <alignment/>
      <protection locked="0"/>
    </xf>
    <xf numFmtId="0" fontId="35" fillId="0" borderId="0" xfId="912" applyFont="1" applyFill="1" applyProtection="1">
      <alignment/>
      <protection locked="0"/>
    </xf>
    <xf numFmtId="0" fontId="18" fillId="0" borderId="0" xfId="679" applyNumberFormat="1" applyFont="1" applyFill="1" applyBorder="1" applyAlignment="1" applyProtection="1">
      <alignment wrapText="1"/>
      <protection locked="0"/>
    </xf>
    <xf numFmtId="0" fontId="18" fillId="0" borderId="0" xfId="679" applyNumberFormat="1" applyFont="1" applyFill="1" applyBorder="1" applyAlignment="1" applyProtection="1">
      <alignment horizontal="center" vertical="center"/>
      <protection locked="0"/>
    </xf>
    <xf numFmtId="0" fontId="18" fillId="0" borderId="0" xfId="679" applyNumberFormat="1" applyFont="1" applyFill="1" applyBorder="1" applyAlignment="1" applyProtection="1">
      <alignment horizontal="right"/>
      <protection locked="0"/>
    </xf>
    <xf numFmtId="0" fontId="2" fillId="0" borderId="0" xfId="679" applyNumberFormat="1" applyFont="1" applyFill="1" applyBorder="1" applyAlignment="1" applyProtection="1">
      <alignment horizontal="center" vertical="center"/>
      <protection locked="0"/>
    </xf>
    <xf numFmtId="0" fontId="18" fillId="0" borderId="0" xfId="679" applyNumberFormat="1" applyFont="1" applyFill="1" applyBorder="1" applyAlignment="1" applyProtection="1">
      <alignment/>
      <protection locked="0"/>
    </xf>
    <xf numFmtId="0" fontId="18" fillId="0" borderId="0" xfId="679" applyNumberFormat="1" applyFont="1" applyFill="1" applyBorder="1" applyAlignment="1" applyProtection="1">
      <alignment horizontal="right" vertical="center"/>
      <protection locked="0"/>
    </xf>
    <xf numFmtId="0" fontId="2" fillId="127" borderId="0" xfId="679" applyNumberFormat="1" applyFont="1" applyFill="1" applyBorder="1" applyAlignment="1" applyProtection="1">
      <alignment wrapText="1"/>
      <protection locked="0"/>
    </xf>
    <xf numFmtId="0" fontId="2" fillId="127" borderId="0" xfId="679" applyNumberFormat="1" applyFont="1" applyFill="1" applyBorder="1" applyAlignment="1" applyProtection="1">
      <alignment horizontal="center" vertical="center"/>
      <protection locked="0"/>
    </xf>
    <xf numFmtId="0" fontId="2" fillId="127" borderId="0" xfId="679" applyNumberFormat="1" applyFont="1" applyFill="1" applyBorder="1" applyAlignment="1" applyProtection="1">
      <alignment/>
      <protection locked="0"/>
    </xf>
    <xf numFmtId="0" fontId="23" fillId="127" borderId="0" xfId="912" applyFont="1" applyFill="1" applyBorder="1" applyAlignment="1" applyProtection="1">
      <alignment horizontal="center" vertical="center"/>
      <protection locked="0"/>
    </xf>
    <xf numFmtId="0" fontId="36" fillId="127" borderId="0" xfId="912" applyFont="1" applyFill="1" applyBorder="1" applyProtection="1">
      <alignment/>
      <protection locked="0"/>
    </xf>
    <xf numFmtId="0" fontId="23" fillId="0" borderId="0" xfId="912" applyFont="1" applyFill="1" applyAlignment="1" applyProtection="1">
      <alignment horizontal="center" vertical="center"/>
      <protection locked="0"/>
    </xf>
    <xf numFmtId="0" fontId="19" fillId="0" borderId="0" xfId="912" applyFont="1" applyFill="1" applyAlignment="1" applyProtection="1">
      <alignment horizontal="center" vertical="center"/>
      <protection locked="0"/>
    </xf>
    <xf numFmtId="0" fontId="37" fillId="0" borderId="0" xfId="912" applyFont="1" applyFill="1" applyProtection="1">
      <alignment/>
      <protection locked="0"/>
    </xf>
    <xf numFmtId="0" fontId="38" fillId="0" borderId="0" xfId="912" applyFont="1" applyFill="1" applyAlignment="1" applyProtection="1">
      <alignment horizontal="center" vertical="center"/>
      <protection locked="0"/>
    </xf>
    <xf numFmtId="0" fontId="14" fillId="95" borderId="112" xfId="912" applyFont="1" applyFill="1" applyBorder="1" applyAlignment="1" applyProtection="1">
      <alignment vertical="center"/>
      <protection locked="0"/>
    </xf>
    <xf numFmtId="0" fontId="14" fillId="0" borderId="88" xfId="912" applyFont="1" applyFill="1" applyBorder="1" applyAlignment="1" applyProtection="1">
      <alignment horizontal="center" vertical="center"/>
      <protection locked="0"/>
    </xf>
    <xf numFmtId="0" fontId="19" fillId="0" borderId="113" xfId="0" applyFont="1" applyFill="1" applyBorder="1" applyAlignment="1">
      <alignment horizontal="center" vertical="center"/>
    </xf>
    <xf numFmtId="0" fontId="19" fillId="0" borderId="114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115" xfId="0" applyFont="1" applyFill="1" applyBorder="1" applyAlignment="1">
      <alignment horizontal="center" vertical="center"/>
    </xf>
    <xf numFmtId="0" fontId="19" fillId="128" borderId="0" xfId="0" applyFont="1" applyFill="1" applyBorder="1" applyAlignment="1" applyProtection="1">
      <alignment horizontal="center" vertical="center" wrapText="1"/>
      <protection locked="0"/>
    </xf>
    <xf numFmtId="0" fontId="19" fillId="128" borderId="69" xfId="0" applyFont="1" applyFill="1" applyBorder="1" applyAlignment="1" applyProtection="1">
      <alignment vertical="center" wrapText="1"/>
      <protection locked="0"/>
    </xf>
    <xf numFmtId="0" fontId="24" fillId="70" borderId="69" xfId="0" applyFont="1" applyFill="1" applyBorder="1" applyAlignment="1" applyProtection="1">
      <alignment vertical="center" wrapText="1"/>
      <protection locked="0"/>
    </xf>
    <xf numFmtId="0" fontId="24" fillId="0" borderId="69" xfId="0" applyFont="1" applyFill="1" applyBorder="1" applyAlignment="1" applyProtection="1">
      <alignment horizontal="right" wrapText="1"/>
      <protection/>
    </xf>
    <xf numFmtId="0" fontId="0" fillId="0" borderId="116" xfId="0" applyBorder="1" applyAlignment="1">
      <alignment horizontal="center"/>
    </xf>
    <xf numFmtId="0" fontId="14" fillId="0" borderId="117" xfId="0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14" fillId="0" borderId="118" xfId="0" applyFont="1" applyFill="1" applyBorder="1" applyAlignment="1">
      <alignment horizontal="center" vertical="center" wrapText="1"/>
    </xf>
    <xf numFmtId="0" fontId="29" fillId="0" borderId="119" xfId="912" applyFont="1" applyFill="1" applyBorder="1" applyAlignment="1" applyProtection="1">
      <alignment vertical="center"/>
      <protection/>
    </xf>
    <xf numFmtId="0" fontId="19" fillId="0" borderId="119" xfId="912" applyFont="1" applyFill="1" applyBorder="1" applyAlignment="1" applyProtection="1">
      <alignment vertical="center"/>
      <protection/>
    </xf>
    <xf numFmtId="0" fontId="57" fillId="0" borderId="0" xfId="0" applyFont="1" applyAlignment="1">
      <alignment horizontal="center" vertical="center"/>
    </xf>
    <xf numFmtId="0" fontId="23" fillId="74" borderId="72" xfId="0" applyFont="1" applyFill="1" applyBorder="1" applyAlignment="1" applyProtection="1">
      <alignment horizontal="center" vertical="center" wrapText="1"/>
      <protection locked="0"/>
    </xf>
    <xf numFmtId="0" fontId="30" fillId="0" borderId="69" xfId="912" applyFont="1" applyFill="1" applyBorder="1" applyAlignment="1" applyProtection="1">
      <alignment horizontal="center" vertical="center" wrapText="1"/>
      <protection locked="0"/>
    </xf>
    <xf numFmtId="0" fontId="58" fillId="0" borderId="69" xfId="912" applyFont="1" applyFill="1" applyBorder="1" applyAlignment="1" applyProtection="1">
      <alignment horizontal="center" vertical="center" wrapText="1"/>
      <protection/>
    </xf>
    <xf numFmtId="0" fontId="58" fillId="0" borderId="80" xfId="912" applyFont="1" applyFill="1" applyBorder="1" applyAlignment="1" applyProtection="1">
      <alignment horizontal="center" vertical="center" wrapText="1"/>
      <protection/>
    </xf>
    <xf numFmtId="0" fontId="0" fillId="129" borderId="120" xfId="0" applyFill="1" applyBorder="1" applyAlignment="1">
      <alignment/>
    </xf>
    <xf numFmtId="0" fontId="0" fillId="129" borderId="121" xfId="0" applyFill="1" applyBorder="1" applyAlignment="1">
      <alignment/>
    </xf>
    <xf numFmtId="0" fontId="0" fillId="129" borderId="94" xfId="0" applyFill="1" applyBorder="1" applyAlignment="1">
      <alignment/>
    </xf>
    <xf numFmtId="0" fontId="23" fillId="74" borderId="54" xfId="0" applyFont="1" applyFill="1" applyBorder="1" applyAlignment="1" applyProtection="1">
      <alignment horizontal="center" vertical="center" wrapText="1"/>
      <protection locked="0"/>
    </xf>
    <xf numFmtId="0" fontId="0" fillId="129" borderId="75" xfId="0" applyFill="1" applyBorder="1" applyAlignment="1">
      <alignment/>
    </xf>
    <xf numFmtId="0" fontId="0" fillId="129" borderId="0" xfId="0" applyFill="1" applyBorder="1" applyAlignment="1">
      <alignment/>
    </xf>
    <xf numFmtId="0" fontId="0" fillId="129" borderId="76" xfId="0" applyFill="1" applyBorder="1" applyAlignment="1">
      <alignment/>
    </xf>
    <xf numFmtId="0" fontId="23" fillId="100" borderId="72" xfId="0" applyFont="1" applyFill="1" applyBorder="1" applyAlignment="1" applyProtection="1">
      <alignment horizontal="center" vertical="center" wrapText="1"/>
      <protection locked="0"/>
    </xf>
    <xf numFmtId="0" fontId="23" fillId="100" borderId="54" xfId="0" applyFont="1" applyFill="1" applyBorder="1" applyAlignment="1" applyProtection="1">
      <alignment horizontal="center" vertical="center" wrapText="1"/>
      <protection locked="0"/>
    </xf>
    <xf numFmtId="0" fontId="23" fillId="93" borderId="54" xfId="0" applyFont="1" applyFill="1" applyBorder="1" applyAlignment="1" applyProtection="1">
      <alignment horizontal="center" vertical="center" wrapText="1"/>
      <protection locked="0"/>
    </xf>
    <xf numFmtId="0" fontId="23" fillId="90" borderId="54" xfId="0" applyFont="1" applyFill="1" applyBorder="1" applyAlignment="1" applyProtection="1">
      <alignment horizontal="center" vertical="center" wrapText="1"/>
      <protection locked="0"/>
    </xf>
    <xf numFmtId="0" fontId="30" fillId="0" borderId="69" xfId="912" applyFont="1" applyFill="1" applyBorder="1" applyAlignment="1" applyProtection="1">
      <alignment horizontal="center" vertical="center"/>
      <protection locked="0"/>
    </xf>
    <xf numFmtId="0" fontId="23" fillId="6" borderId="71" xfId="0" applyFont="1" applyFill="1" applyBorder="1" applyAlignment="1" applyProtection="1">
      <alignment horizontal="center" vertical="center" wrapText="1"/>
      <protection locked="0"/>
    </xf>
    <xf numFmtId="0" fontId="23" fillId="6" borderId="122" xfId="0" applyFont="1" applyFill="1" applyBorder="1" applyAlignment="1" applyProtection="1">
      <alignment horizontal="center" vertical="center" wrapText="1"/>
      <protection locked="0"/>
    </xf>
    <xf numFmtId="0" fontId="30" fillId="129" borderId="69" xfId="912" applyFont="1" applyFill="1" applyBorder="1" applyAlignment="1" applyProtection="1">
      <alignment horizontal="center" vertical="center" wrapText="1"/>
      <protection locked="0"/>
    </xf>
    <xf numFmtId="0" fontId="23" fillId="90" borderId="122" xfId="0" applyFont="1" applyFill="1" applyBorder="1" applyAlignment="1" applyProtection="1">
      <alignment horizontal="center" vertical="center" wrapText="1"/>
      <protection locked="0"/>
    </xf>
    <xf numFmtId="0" fontId="23" fillId="90" borderId="72" xfId="0" applyFont="1" applyFill="1" applyBorder="1" applyAlignment="1" applyProtection="1">
      <alignment horizontal="center" vertical="center" wrapText="1"/>
      <protection locked="0"/>
    </xf>
    <xf numFmtId="0" fontId="23" fillId="90" borderId="71" xfId="0" applyFont="1" applyFill="1" applyBorder="1" applyAlignment="1" applyProtection="1">
      <alignment horizontal="center" vertical="center" wrapText="1"/>
      <protection locked="0"/>
    </xf>
    <xf numFmtId="0" fontId="23" fillId="119" borderId="71" xfId="0" applyFont="1" applyFill="1" applyBorder="1" applyAlignment="1" applyProtection="1">
      <alignment horizontal="center" vertical="center" wrapText="1"/>
      <protection locked="0"/>
    </xf>
    <xf numFmtId="0" fontId="23" fillId="119" borderId="122" xfId="0" applyFont="1" applyFill="1" applyBorder="1" applyAlignment="1" applyProtection="1">
      <alignment horizontal="center" vertical="center" wrapText="1"/>
      <protection locked="0"/>
    </xf>
    <xf numFmtId="0" fontId="28" fillId="87" borderId="43" xfId="834" applyFont="1" applyFill="1" applyBorder="1" applyAlignment="1">
      <alignment horizontal="center" vertical="center" wrapText="1"/>
      <protection/>
    </xf>
    <xf numFmtId="0" fontId="23" fillId="93" borderId="72" xfId="0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/>
    </xf>
    <xf numFmtId="0" fontId="23" fillId="90" borderId="80" xfId="0" applyFont="1" applyFill="1" applyBorder="1" applyAlignment="1" applyProtection="1">
      <alignment horizontal="center" vertical="center" wrapText="1"/>
      <protection locked="0"/>
    </xf>
    <xf numFmtId="0" fontId="30" fillId="130" borderId="0" xfId="0" applyFont="1" applyFill="1" applyBorder="1" applyAlignment="1">
      <alignment horizontal="center" vertical="center" wrapText="1"/>
    </xf>
    <xf numFmtId="0" fontId="28" fillId="120" borderId="63" xfId="0" applyFont="1" applyFill="1" applyBorder="1" applyAlignment="1" applyProtection="1">
      <alignment horizontal="center" vertical="center" wrapText="1"/>
      <protection locked="0"/>
    </xf>
    <xf numFmtId="0" fontId="0" fillId="129" borderId="77" xfId="0" applyFill="1" applyBorder="1" applyAlignment="1">
      <alignment/>
    </xf>
    <xf numFmtId="0" fontId="59" fillId="129" borderId="81" xfId="0" applyFont="1" applyFill="1" applyBorder="1" applyAlignment="1">
      <alignment/>
    </xf>
    <xf numFmtId="0" fontId="59" fillId="129" borderId="78" xfId="0" applyFont="1" applyFill="1" applyBorder="1" applyAlignment="1">
      <alignment/>
    </xf>
    <xf numFmtId="0" fontId="23" fillId="4" borderId="123" xfId="0" applyFont="1" applyFill="1" applyBorder="1" applyAlignment="1" applyProtection="1">
      <alignment horizontal="center" vertical="center" wrapText="1"/>
      <protection locked="0"/>
    </xf>
    <xf numFmtId="0" fontId="0" fillId="0" borderId="91" xfId="0" applyBorder="1" applyAlignment="1">
      <alignment/>
    </xf>
    <xf numFmtId="0" fontId="59" fillId="0" borderId="91" xfId="0" applyFont="1" applyBorder="1" applyAlignment="1">
      <alignment/>
    </xf>
    <xf numFmtId="0" fontId="23" fillId="131" borderId="0" xfId="0" applyFont="1" applyFill="1" applyBorder="1" applyAlignment="1" applyProtection="1">
      <alignment horizontal="center" vertical="center" wrapText="1"/>
      <protection locked="0"/>
    </xf>
    <xf numFmtId="0" fontId="0" fillId="129" borderId="80" xfId="0" applyFill="1" applyBorder="1" applyAlignment="1">
      <alignment/>
    </xf>
    <xf numFmtId="0" fontId="59" fillId="129" borderId="68" xfId="0" applyFont="1" applyFill="1" applyBorder="1" applyAlignment="1">
      <alignment/>
    </xf>
    <xf numFmtId="0" fontId="59" fillId="129" borderId="121" xfId="0" applyFont="1" applyFill="1" applyBorder="1" applyAlignment="1">
      <alignment/>
    </xf>
    <xf numFmtId="0" fontId="59" fillId="129" borderId="94" xfId="0" applyFont="1" applyFill="1" applyBorder="1" applyAlignment="1">
      <alignment/>
    </xf>
    <xf numFmtId="0" fontId="59" fillId="0" borderId="75" xfId="0" applyFont="1" applyBorder="1" applyAlignment="1">
      <alignment/>
    </xf>
    <xf numFmtId="0" fontId="59" fillId="129" borderId="80" xfId="0" applyFont="1" applyFill="1" applyBorder="1" applyAlignment="1">
      <alignment/>
    </xf>
    <xf numFmtId="0" fontId="59" fillId="129" borderId="82" xfId="0" applyFont="1" applyFill="1" applyBorder="1" applyAlignment="1">
      <alignment/>
    </xf>
    <xf numFmtId="0" fontId="59" fillId="129" borderId="0" xfId="0" applyFont="1" applyFill="1" applyBorder="1" applyAlignment="1">
      <alignment/>
    </xf>
    <xf numFmtId="0" fontId="59" fillId="129" borderId="76" xfId="0" applyFont="1" applyFill="1" applyBorder="1" applyAlignment="1">
      <alignment/>
    </xf>
    <xf numFmtId="0" fontId="0" fillId="129" borderId="81" xfId="0" applyFill="1" applyBorder="1" applyAlignment="1">
      <alignment/>
    </xf>
    <xf numFmtId="0" fontId="0" fillId="129" borderId="78" xfId="0" applyFill="1" applyBorder="1" applyAlignment="1">
      <alignment/>
    </xf>
    <xf numFmtId="0" fontId="59" fillId="0" borderId="0" xfId="0" applyFont="1" applyAlignment="1">
      <alignment/>
    </xf>
    <xf numFmtId="0" fontId="33" fillId="0" borderId="0" xfId="912" applyFont="1" applyFill="1" applyBorder="1" applyAlignment="1">
      <alignment vertical="center"/>
      <protection/>
    </xf>
    <xf numFmtId="174" fontId="31" fillId="0" borderId="124" xfId="829" applyNumberFormat="1" applyFont="1" applyFill="1" applyBorder="1" applyAlignment="1">
      <alignment vertical="center" wrapText="1"/>
      <protection/>
    </xf>
    <xf numFmtId="0" fontId="31" fillId="0" borderId="65" xfId="933" applyFont="1" applyFill="1" applyBorder="1" applyAlignment="1">
      <alignment vertical="center" wrapText="1"/>
      <protection/>
    </xf>
    <xf numFmtId="0" fontId="24" fillId="132" borderId="69" xfId="0" applyFont="1" applyFill="1" applyBorder="1" applyAlignment="1">
      <alignment horizontal="left" vertical="center" wrapText="1"/>
    </xf>
    <xf numFmtId="0" fontId="24" fillId="132" borderId="95" xfId="0" applyFont="1" applyFill="1" applyBorder="1" applyAlignment="1">
      <alignment vertical="center" wrapText="1"/>
    </xf>
    <xf numFmtId="0" fontId="24" fillId="132" borderId="91" xfId="0" applyFont="1" applyFill="1" applyBorder="1" applyAlignment="1">
      <alignment vertical="center" wrapText="1"/>
    </xf>
    <xf numFmtId="0" fontId="24" fillId="132" borderId="93" xfId="0" applyFont="1" applyFill="1" applyBorder="1" applyAlignment="1">
      <alignment vertical="center" wrapText="1"/>
    </xf>
    <xf numFmtId="0" fontId="24" fillId="132" borderId="69" xfId="0" applyFont="1" applyFill="1" applyBorder="1" applyAlignment="1">
      <alignment horizontal="left" vertical="top" wrapText="1"/>
    </xf>
    <xf numFmtId="0" fontId="24" fillId="132" borderId="69" xfId="0" applyFont="1" applyFill="1" applyBorder="1" applyAlignment="1">
      <alignment vertical="center" wrapText="1"/>
    </xf>
    <xf numFmtId="0" fontId="44" fillId="132" borderId="69" xfId="0" applyFont="1" applyFill="1" applyBorder="1" applyAlignment="1">
      <alignment vertical="center" wrapText="1"/>
    </xf>
    <xf numFmtId="0" fontId="24" fillId="132" borderId="80" xfId="829" applyFont="1" applyFill="1" applyBorder="1" applyAlignment="1">
      <alignment vertical="center" wrapText="1"/>
      <protection/>
    </xf>
    <xf numFmtId="0" fontId="24" fillId="132" borderId="95" xfId="829" applyFont="1" applyFill="1" applyBorder="1" applyAlignment="1">
      <alignment vertical="center" wrapText="1"/>
      <protection/>
    </xf>
    <xf numFmtId="0" fontId="24" fillId="132" borderId="91" xfId="829" applyFont="1" applyFill="1" applyBorder="1" applyAlignment="1">
      <alignment vertical="center" wrapText="1"/>
      <protection/>
    </xf>
    <xf numFmtId="174" fontId="31" fillId="132" borderId="125" xfId="829" applyNumberFormat="1" applyFont="1" applyFill="1" applyBorder="1" applyAlignment="1">
      <alignment vertical="center" wrapText="1"/>
      <protection/>
    </xf>
    <xf numFmtId="174" fontId="31" fillId="132" borderId="124" xfId="829" applyNumberFormat="1" applyFont="1" applyFill="1" applyBorder="1" applyAlignment="1">
      <alignment vertical="center" wrapText="1"/>
      <protection/>
    </xf>
    <xf numFmtId="0" fontId="31" fillId="132" borderId="124" xfId="933" applyFont="1" applyFill="1" applyBorder="1" applyAlignment="1">
      <alignment vertical="center" wrapText="1"/>
      <protection/>
    </xf>
    <xf numFmtId="174" fontId="31" fillId="132" borderId="126" xfId="829" applyNumberFormat="1" applyFont="1" applyFill="1" applyBorder="1" applyAlignment="1">
      <alignment vertical="center" wrapText="1"/>
      <protection/>
    </xf>
    <xf numFmtId="0" fontId="31" fillId="132" borderId="65" xfId="933" applyFont="1" applyFill="1" applyBorder="1" applyAlignment="1">
      <alignment vertical="center" wrapText="1"/>
      <protection/>
    </xf>
    <xf numFmtId="174" fontId="31" fillId="132" borderId="65" xfId="829" applyNumberFormat="1" applyFont="1" applyFill="1" applyBorder="1" applyAlignment="1">
      <alignment vertical="center" wrapText="1"/>
      <protection/>
    </xf>
    <xf numFmtId="0" fontId="31" fillId="132" borderId="65" xfId="669" applyFont="1" applyFill="1" applyBorder="1" applyAlignment="1">
      <alignment vertical="center" wrapText="1"/>
      <protection/>
    </xf>
    <xf numFmtId="0" fontId="31" fillId="132" borderId="65" xfId="933" applyFont="1" applyFill="1" applyBorder="1" applyAlignment="1">
      <alignment vertical="center" wrapText="1"/>
      <protection/>
    </xf>
    <xf numFmtId="0" fontId="31" fillId="132" borderId="126" xfId="669" applyFont="1" applyFill="1" applyBorder="1" applyAlignment="1">
      <alignment vertical="center" wrapText="1"/>
      <protection/>
    </xf>
    <xf numFmtId="174" fontId="31" fillId="132" borderId="65" xfId="829" applyNumberFormat="1" applyFont="1" applyFill="1" applyBorder="1" applyAlignment="1">
      <alignment vertical="center" wrapText="1"/>
      <protection/>
    </xf>
    <xf numFmtId="174" fontId="31" fillId="132" borderId="65" xfId="674" applyNumberFormat="1" applyFont="1" applyFill="1" applyBorder="1" applyAlignment="1">
      <alignment vertical="center" wrapText="1"/>
      <protection/>
    </xf>
    <xf numFmtId="0" fontId="31" fillId="132" borderId="65" xfId="669" applyFont="1" applyFill="1" applyBorder="1" applyAlignment="1">
      <alignment vertical="center" wrapText="1"/>
      <protection/>
    </xf>
    <xf numFmtId="0" fontId="31" fillId="132" borderId="65" xfId="933" applyFont="1" applyFill="1" applyBorder="1" applyAlignment="1">
      <alignment vertical="center" wrapText="1"/>
      <protection/>
    </xf>
    <xf numFmtId="0" fontId="31" fillId="132" borderId="126" xfId="933" applyFont="1" applyFill="1" applyBorder="1" applyAlignment="1">
      <alignment vertical="center" wrapText="1"/>
      <protection/>
    </xf>
    <xf numFmtId="174" fontId="31" fillId="132" borderId="65" xfId="829" applyNumberFormat="1" applyFont="1" applyFill="1" applyBorder="1" applyAlignment="1">
      <alignment vertical="center" wrapText="1"/>
      <protection/>
    </xf>
    <xf numFmtId="0" fontId="28" fillId="4" borderId="127" xfId="0" applyFont="1" applyFill="1" applyBorder="1" applyAlignment="1" applyProtection="1">
      <alignment horizontal="center" vertical="center" wrapText="1"/>
      <protection locked="0"/>
    </xf>
    <xf numFmtId="0" fontId="28" fillId="4" borderId="128" xfId="0" applyFont="1" applyFill="1" applyBorder="1" applyAlignment="1" applyProtection="1">
      <alignment horizontal="center" vertical="center" wrapText="1"/>
      <protection locked="0"/>
    </xf>
    <xf numFmtId="0" fontId="19" fillId="124" borderId="0" xfId="0" applyFont="1" applyFill="1" applyBorder="1" applyAlignment="1">
      <alignment vertical="center" wrapText="1"/>
    </xf>
    <xf numFmtId="0" fontId="19" fillId="124" borderId="93" xfId="0" applyFont="1" applyFill="1" applyBorder="1" applyAlignment="1">
      <alignment vertical="center" wrapText="1"/>
    </xf>
    <xf numFmtId="0" fontId="56" fillId="0" borderId="0" xfId="829" applyFont="1" applyFill="1" applyAlignment="1">
      <alignment horizontal="left" vertical="center" wrapText="1"/>
      <protection/>
    </xf>
    <xf numFmtId="0" fontId="56" fillId="132" borderId="0" xfId="829" applyFont="1" applyFill="1" applyAlignment="1">
      <alignment horizontal="left" vertical="center" wrapText="1"/>
      <protection/>
    </xf>
    <xf numFmtId="0" fontId="55" fillId="0" borderId="0" xfId="829" applyFont="1" applyFill="1" applyAlignment="1">
      <alignment horizontal="left" vertical="center" wrapText="1"/>
      <protection/>
    </xf>
    <xf numFmtId="0" fontId="55" fillId="132" borderId="0" xfId="829" applyFont="1" applyFill="1" applyAlignment="1">
      <alignment horizontal="left" vertical="center" wrapText="1"/>
      <protection/>
    </xf>
    <xf numFmtId="0" fontId="19" fillId="0" borderId="93" xfId="0" applyFont="1" applyFill="1" applyBorder="1" applyAlignment="1">
      <alignment vertical="center" wrapText="1"/>
    </xf>
    <xf numFmtId="0" fontId="19" fillId="132" borderId="93" xfId="0" applyFont="1" applyFill="1" applyBorder="1" applyAlignment="1">
      <alignment vertical="center" wrapText="1"/>
    </xf>
    <xf numFmtId="0" fontId="19" fillId="124" borderId="69" xfId="0" applyFont="1" applyFill="1" applyBorder="1" applyAlignment="1">
      <alignment vertical="center" wrapText="1"/>
    </xf>
    <xf numFmtId="0" fontId="23" fillId="4" borderId="129" xfId="0" applyFont="1" applyFill="1" applyBorder="1" applyAlignment="1" applyProtection="1">
      <alignment horizontal="center" vertical="center" wrapText="1"/>
      <protection locked="0"/>
    </xf>
    <xf numFmtId="0" fontId="23" fillId="4" borderId="128" xfId="0" applyFont="1" applyFill="1" applyBorder="1" applyAlignment="1" applyProtection="1">
      <alignment horizontal="center" vertical="center" wrapText="1"/>
      <protection locked="0"/>
    </xf>
    <xf numFmtId="0" fontId="55" fillId="132" borderId="0" xfId="829" applyFont="1" applyFill="1" applyBorder="1" applyAlignment="1">
      <alignment horizontal="left" vertical="center" wrapText="1"/>
      <protection/>
    </xf>
    <xf numFmtId="0" fontId="24" fillId="124" borderId="69" xfId="0" applyFont="1" applyFill="1" applyBorder="1" applyAlignment="1">
      <alignment horizontal="right" wrapText="1"/>
    </xf>
    <xf numFmtId="0" fontId="19" fillId="124" borderId="80" xfId="0" applyFont="1" applyFill="1" applyBorder="1" applyAlignment="1">
      <alignment horizontal="left" vertical="center" wrapText="1"/>
    </xf>
    <xf numFmtId="0" fontId="19" fillId="124" borderId="82" xfId="0" applyFont="1" applyFill="1" applyBorder="1" applyAlignment="1">
      <alignment horizontal="left" vertical="center" wrapText="1"/>
    </xf>
    <xf numFmtId="0" fontId="19" fillId="124" borderId="80" xfId="932" applyFont="1" applyFill="1" applyBorder="1" applyAlignment="1">
      <alignment horizontal="left" vertical="center" wrapText="1"/>
      <protection/>
    </xf>
    <xf numFmtId="0" fontId="19" fillId="124" borderId="82" xfId="932" applyFont="1" applyFill="1" applyBorder="1" applyAlignment="1">
      <alignment horizontal="left" vertical="center" wrapText="1"/>
      <protection/>
    </xf>
    <xf numFmtId="0" fontId="19" fillId="124" borderId="95" xfId="0" applyFont="1" applyFill="1" applyBorder="1" applyAlignment="1">
      <alignment vertical="center" wrapText="1"/>
    </xf>
    <xf numFmtId="0" fontId="56" fillId="0" borderId="0" xfId="829" applyFont="1" applyFill="1" applyAlignment="1">
      <alignment vertical="center" wrapText="1"/>
      <protection/>
    </xf>
    <xf numFmtId="0" fontId="56" fillId="132" borderId="0" xfId="829" applyFont="1" applyFill="1" applyAlignment="1">
      <alignment vertical="center" wrapText="1"/>
      <protection/>
    </xf>
    <xf numFmtId="0" fontId="19" fillId="124" borderId="80" xfId="932" applyFont="1" applyFill="1" applyBorder="1" applyAlignment="1">
      <alignment vertical="center" wrapText="1"/>
      <protection/>
    </xf>
    <xf numFmtId="0" fontId="19" fillId="124" borderId="82" xfId="932" applyFont="1" applyFill="1" applyBorder="1" applyAlignment="1">
      <alignment vertical="center" wrapText="1"/>
      <protection/>
    </xf>
    <xf numFmtId="0" fontId="21" fillId="108" borderId="80" xfId="923" applyFont="1" applyFill="1" applyBorder="1" applyAlignment="1">
      <alignment horizontal="center" vertical="center" wrapText="1"/>
      <protection/>
    </xf>
    <xf numFmtId="0" fontId="21" fillId="108" borderId="82" xfId="923" applyFont="1" applyFill="1" applyBorder="1" applyAlignment="1">
      <alignment horizontal="center" vertical="center" wrapText="1"/>
      <protection/>
    </xf>
    <xf numFmtId="0" fontId="24" fillId="124" borderId="80" xfId="923" applyFont="1" applyFill="1" applyBorder="1" applyAlignment="1">
      <alignment horizontal="center" vertical="center" wrapText="1"/>
      <protection/>
    </xf>
    <xf numFmtId="0" fontId="24" fillId="124" borderId="82" xfId="923" applyFont="1" applyFill="1" applyBorder="1" applyAlignment="1">
      <alignment horizontal="center" vertical="center" wrapText="1"/>
      <protection/>
    </xf>
    <xf numFmtId="0" fontId="28" fillId="4" borderId="130" xfId="0" applyFont="1" applyFill="1" applyBorder="1" applyAlignment="1" applyProtection="1">
      <alignment horizontal="center" vertical="center" wrapText="1"/>
      <protection locked="0"/>
    </xf>
    <xf numFmtId="0" fontId="28" fillId="4" borderId="131" xfId="0" applyFont="1" applyFill="1" applyBorder="1" applyAlignment="1" applyProtection="1">
      <alignment horizontal="center" vertical="center" wrapText="1"/>
      <protection locked="0"/>
    </xf>
    <xf numFmtId="0" fontId="19" fillId="132" borderId="69" xfId="0" applyFont="1" applyFill="1" applyBorder="1" applyAlignment="1">
      <alignment vertical="center" wrapText="1"/>
    </xf>
    <xf numFmtId="0" fontId="24" fillId="132" borderId="120" xfId="0" applyFont="1" applyFill="1" applyBorder="1" applyAlignment="1">
      <alignment horizontal="left" vertical="center" wrapText="1"/>
    </xf>
    <xf numFmtId="0" fontId="24" fillId="133" borderId="94" xfId="0" applyFont="1" applyFill="1" applyBorder="1" applyAlignment="1">
      <alignment horizontal="left" vertical="center" wrapText="1"/>
    </xf>
    <xf numFmtId="0" fontId="24" fillId="132" borderId="80" xfId="0" applyFont="1" applyFill="1" applyBorder="1" applyAlignment="1">
      <alignment horizontal="left" vertical="center" wrapText="1"/>
    </xf>
    <xf numFmtId="0" fontId="24" fillId="133" borderId="82" xfId="0" applyFont="1" applyFill="1" applyBorder="1" applyAlignment="1">
      <alignment horizontal="left" vertical="center" wrapText="1"/>
    </xf>
    <xf numFmtId="0" fontId="28" fillId="4" borderId="132" xfId="0" applyFont="1" applyFill="1" applyBorder="1" applyAlignment="1" applyProtection="1">
      <alignment horizontal="center" vertical="center" wrapText="1"/>
      <protection locked="0"/>
    </xf>
    <xf numFmtId="0" fontId="27" fillId="0" borderId="119" xfId="711" applyNumberFormat="1" applyFont="1" applyFill="1" applyBorder="1" applyAlignment="1" applyProtection="1">
      <alignment vertical="center" textRotation="180" wrapText="1"/>
      <protection locked="0"/>
    </xf>
    <xf numFmtId="0" fontId="19" fillId="0" borderId="133" xfId="0" applyFont="1" applyFill="1" applyBorder="1" applyAlignment="1" applyProtection="1">
      <alignment horizontal="center" vertical="top" textRotation="180" wrapText="1"/>
      <protection locked="0"/>
    </xf>
    <xf numFmtId="0" fontId="19" fillId="0" borderId="134" xfId="0" applyFont="1" applyFill="1" applyBorder="1" applyAlignment="1" applyProtection="1">
      <alignment horizontal="center" vertical="top" textRotation="180" wrapText="1"/>
      <protection locked="0"/>
    </xf>
    <xf numFmtId="0" fontId="19" fillId="124" borderId="80" xfId="0" applyFont="1" applyFill="1" applyBorder="1" applyAlignment="1">
      <alignment vertical="center" wrapText="1"/>
    </xf>
    <xf numFmtId="0" fontId="19" fillId="124" borderId="82" xfId="0" applyFont="1" applyFill="1" applyBorder="1" applyAlignment="1">
      <alignment vertical="center" wrapText="1"/>
    </xf>
    <xf numFmtId="0" fontId="19" fillId="124" borderId="135" xfId="0" applyFont="1" applyFill="1" applyBorder="1" applyAlignment="1">
      <alignment vertical="center" wrapText="1"/>
    </xf>
    <xf numFmtId="0" fontId="28" fillId="4" borderId="129" xfId="0" applyFont="1" applyFill="1" applyBorder="1" applyAlignment="1" applyProtection="1">
      <alignment horizontal="center" vertical="center" wrapText="1"/>
      <protection locked="0"/>
    </xf>
    <xf numFmtId="1" fontId="24" fillId="124" borderId="69" xfId="0" applyNumberFormat="1" applyFont="1" applyFill="1" applyBorder="1" applyAlignment="1">
      <alignment horizontal="right" wrapText="1"/>
    </xf>
    <xf numFmtId="1" fontId="24" fillId="0" borderId="80" xfId="0" applyNumberFormat="1" applyFont="1" applyFill="1" applyBorder="1" applyAlignment="1">
      <alignment horizontal="right" wrapText="1"/>
    </xf>
    <xf numFmtId="0" fontId="19" fillId="0" borderId="80" xfId="0" applyFont="1" applyFill="1" applyBorder="1" applyAlignment="1">
      <alignment horizontal="left" vertical="center" wrapText="1"/>
    </xf>
    <xf numFmtId="0" fontId="19" fillId="0" borderId="82" xfId="0" applyFont="1" applyFill="1" applyBorder="1" applyAlignment="1">
      <alignment horizontal="left" vertical="center" wrapText="1"/>
    </xf>
    <xf numFmtId="0" fontId="19" fillId="0" borderId="95" xfId="0" applyFont="1" applyFill="1" applyBorder="1" applyAlignment="1">
      <alignment vertical="center" wrapText="1"/>
    </xf>
    <xf numFmtId="0" fontId="19" fillId="132" borderId="95" xfId="0" applyFont="1" applyFill="1" applyBorder="1" applyAlignment="1">
      <alignment vertical="center" wrapText="1"/>
    </xf>
    <xf numFmtId="0" fontId="24" fillId="0" borderId="69" xfId="0" applyFont="1" applyFill="1" applyBorder="1" applyAlignment="1">
      <alignment horizontal="right" wrapText="1"/>
    </xf>
    <xf numFmtId="0" fontId="21" fillId="134" borderId="39" xfId="679" applyNumberFormat="1" applyFont="1" applyFill="1" applyBorder="1" applyAlignment="1" applyProtection="1">
      <alignment horizontal="center" vertical="center" wrapText="1"/>
      <protection locked="0"/>
    </xf>
    <xf numFmtId="0" fontId="21" fillId="134" borderId="51" xfId="679" applyNumberFormat="1" applyFont="1" applyFill="1" applyBorder="1" applyAlignment="1" applyProtection="1">
      <alignment horizontal="center" vertical="center" wrapText="1"/>
      <protection locked="0"/>
    </xf>
    <xf numFmtId="1" fontId="24" fillId="0" borderId="69" xfId="0" applyNumberFormat="1" applyFont="1" applyFill="1" applyBorder="1" applyAlignment="1">
      <alignment horizontal="right" wrapText="1"/>
    </xf>
    <xf numFmtId="0" fontId="19" fillId="124" borderId="77" xfId="0" applyFont="1" applyFill="1" applyBorder="1" applyAlignment="1">
      <alignment vertical="center" wrapText="1"/>
    </xf>
    <xf numFmtId="0" fontId="28" fillId="108" borderId="136" xfId="923" applyFont="1" applyFill="1" applyBorder="1" applyAlignment="1">
      <alignment horizontal="center" vertical="center" textRotation="90" wrapText="1"/>
      <protection/>
    </xf>
    <xf numFmtId="0" fontId="28" fillId="108" borderId="137" xfId="923" applyFont="1" applyFill="1" applyBorder="1" applyAlignment="1">
      <alignment horizontal="center" vertical="center" textRotation="90" wrapText="1"/>
      <protection/>
    </xf>
    <xf numFmtId="0" fontId="19" fillId="132" borderId="120" xfId="0" applyFont="1" applyFill="1" applyBorder="1" applyAlignment="1">
      <alignment vertical="center" wrapText="1"/>
    </xf>
    <xf numFmtId="0" fontId="19" fillId="132" borderId="121" xfId="0" applyFont="1" applyFill="1" applyBorder="1" applyAlignment="1">
      <alignment vertical="center" wrapText="1"/>
    </xf>
    <xf numFmtId="0" fontId="27" fillId="0" borderId="138" xfId="711" applyNumberFormat="1" applyFont="1" applyFill="1" applyBorder="1" applyAlignment="1" applyProtection="1">
      <alignment vertical="center" textRotation="180" wrapText="1"/>
      <protection locked="0"/>
    </xf>
    <xf numFmtId="0" fontId="19" fillId="132" borderId="135" xfId="0" applyFont="1" applyFill="1" applyBorder="1" applyAlignment="1">
      <alignment vertical="center" wrapText="1"/>
    </xf>
    <xf numFmtId="0" fontId="27" fillId="0" borderId="139" xfId="711" applyNumberFormat="1" applyFont="1" applyFill="1" applyBorder="1" applyAlignment="1" applyProtection="1">
      <alignment horizontal="center" vertical="center" textRotation="180" wrapText="1"/>
      <protection locked="0"/>
    </xf>
    <xf numFmtId="0" fontId="27" fillId="0" borderId="140" xfId="711" applyNumberFormat="1" applyFont="1" applyFill="1" applyBorder="1" applyAlignment="1" applyProtection="1">
      <alignment horizontal="center" vertical="center" textRotation="180" wrapText="1"/>
      <protection locked="0"/>
    </xf>
    <xf numFmtId="0" fontId="55" fillId="0" borderId="0" xfId="829" applyFont="1" applyFill="1" applyBorder="1" applyAlignment="1">
      <alignment horizontal="left" vertical="center" wrapText="1"/>
      <protection/>
    </xf>
    <xf numFmtId="0" fontId="32" fillId="0" borderId="38" xfId="912" applyFont="1" applyFill="1" applyBorder="1" applyAlignment="1" applyProtection="1">
      <alignment horizontal="right" vertical="center"/>
      <protection/>
    </xf>
    <xf numFmtId="0" fontId="32" fillId="0" borderId="0" xfId="912" applyFont="1" applyFill="1" applyBorder="1" applyAlignment="1" applyProtection="1">
      <alignment horizontal="right" vertical="center"/>
      <protection/>
    </xf>
    <xf numFmtId="0" fontId="33" fillId="0" borderId="141" xfId="912" applyFont="1" applyFill="1" applyBorder="1" applyAlignment="1">
      <alignment horizontal="center" vertical="center"/>
      <protection/>
    </xf>
    <xf numFmtId="0" fontId="33" fillId="0" borderId="40" xfId="912" applyFont="1" applyFill="1" applyBorder="1" applyAlignment="1">
      <alignment horizontal="center" vertical="center"/>
      <protection/>
    </xf>
    <xf numFmtId="0" fontId="33" fillId="0" borderId="142" xfId="912" applyFont="1" applyFill="1" applyBorder="1" applyAlignment="1">
      <alignment horizontal="center" vertical="center"/>
      <protection/>
    </xf>
    <xf numFmtId="0" fontId="32" fillId="0" borderId="143" xfId="912" applyFont="1" applyFill="1" applyBorder="1" applyAlignment="1" applyProtection="1">
      <alignment horizontal="right" vertical="center"/>
      <protection/>
    </xf>
    <xf numFmtId="0" fontId="33" fillId="0" borderId="144" xfId="912" applyFont="1" applyFill="1" applyBorder="1" applyAlignment="1">
      <alignment horizontal="center" vertical="center"/>
      <protection/>
    </xf>
    <xf numFmtId="0" fontId="33" fillId="0" borderId="131" xfId="912" applyFont="1" applyFill="1" applyBorder="1" applyAlignment="1">
      <alignment horizontal="center" vertical="center"/>
      <protection/>
    </xf>
    <xf numFmtId="0" fontId="33" fillId="0" borderId="145" xfId="912" applyFont="1" applyFill="1" applyBorder="1" applyAlignment="1">
      <alignment horizontal="center" vertical="center"/>
      <protection/>
    </xf>
    <xf numFmtId="0" fontId="19" fillId="0" borderId="80" xfId="912" applyFont="1" applyFill="1" applyBorder="1" applyAlignment="1" applyProtection="1">
      <alignment horizontal="center" vertical="center"/>
      <protection/>
    </xf>
    <xf numFmtId="0" fontId="19" fillId="0" borderId="82" xfId="912" applyFont="1" applyFill="1" applyBorder="1" applyAlignment="1" applyProtection="1">
      <alignment horizontal="center" vertical="center"/>
      <protection/>
    </xf>
    <xf numFmtId="0" fontId="33" fillId="0" borderId="146" xfId="912" applyFont="1" applyFill="1" applyBorder="1" applyAlignment="1">
      <alignment horizontal="center" vertical="center"/>
      <protection/>
    </xf>
    <xf numFmtId="0" fontId="33" fillId="0" borderId="147" xfId="912" applyFont="1" applyFill="1" applyBorder="1" applyAlignment="1">
      <alignment horizontal="center" vertical="center"/>
      <protection/>
    </xf>
    <xf numFmtId="0" fontId="33" fillId="0" borderId="148" xfId="912" applyFont="1" applyFill="1" applyBorder="1" applyAlignment="1">
      <alignment horizontal="center" vertical="center"/>
      <protection/>
    </xf>
    <xf numFmtId="0" fontId="39" fillId="0" borderId="149" xfId="0" applyFont="1" applyFill="1" applyBorder="1" applyAlignment="1">
      <alignment horizontal="center" vertical="center" wrapText="1"/>
    </xf>
  </cellXfs>
  <cellStyles count="974">
    <cellStyle name="Normal" xfId="0"/>
    <cellStyle name="??????????????" xfId="15"/>
    <cellStyle name="?????????????? 1" xfId="16"/>
    <cellStyle name="?????????????? 1 2" xfId="17"/>
    <cellStyle name="?????????????? 1 2 2" xfId="18"/>
    <cellStyle name="?????????????? 1 2 2 2" xfId="19"/>
    <cellStyle name="?????????????? 1 2 3" xfId="20"/>
    <cellStyle name="?????????????? 1 3" xfId="21"/>
    <cellStyle name="?????????????? 2" xfId="22"/>
    <cellStyle name="?????????????? 2 10" xfId="23"/>
    <cellStyle name="?????????????? 2 2" xfId="24"/>
    <cellStyle name="?????????????? 2 2 2" xfId="25"/>
    <cellStyle name="?????????????? 2 2 2 2" xfId="26"/>
    <cellStyle name="?????????????? 2 3" xfId="27"/>
    <cellStyle name="?????????????? 2 4" xfId="28"/>
    <cellStyle name="?????????????? 2 5" xfId="29"/>
    <cellStyle name="?????????????? 2 6" xfId="30"/>
    <cellStyle name="?????????????? 2 7" xfId="31"/>
    <cellStyle name="?????????????? 2 8" xfId="32"/>
    <cellStyle name="?????????????? 2 9" xfId="33"/>
    <cellStyle name="?????????????? 3" xfId="34"/>
    <cellStyle name="?????????????? 3 10" xfId="35"/>
    <cellStyle name="?????????????? 3 2" xfId="36"/>
    <cellStyle name="?????????????? 3 2 2" xfId="37"/>
    <cellStyle name="?????????????? 3 3" xfId="38"/>
    <cellStyle name="?????????????? 3 4" xfId="39"/>
    <cellStyle name="?????????????? 3 5" xfId="40"/>
    <cellStyle name="?????????????? 3 6" xfId="41"/>
    <cellStyle name="?????????????? 3 7" xfId="42"/>
    <cellStyle name="?????????????? 3 8" xfId="43"/>
    <cellStyle name="?????????????? 3 9" xfId="44"/>
    <cellStyle name="?????????????? 4" xfId="45"/>
    <cellStyle name="??????????獭牯㈠ʓ&#13;&amp;䌀" xfId="46"/>
    <cellStyle name="??????????獭牯㈠ʓ&#13;&amp;䌀 2" xfId="47"/>
    <cellStyle name="??????????獭牯㈠ʓ&#13;&amp;䌀 2 2" xfId="48"/>
    <cellStyle name="??????????獭牯㈠ʓ&#13;&amp;䌀 3" xfId="49"/>
    <cellStyle name="??????????獭牯㈠ʓ&#13;&amp;䌀 4" xfId="50"/>
    <cellStyle name="??????????獭牯㈠ʓ&#13;&amp;䌀 5" xfId="51"/>
    <cellStyle name="??????????獭牯㈠ʓ&#13;&amp;䌀 6" xfId="52"/>
    <cellStyle name="??????????獭牯㈠ʓ&#13;&amp;䌀 7" xfId="53"/>
    <cellStyle name="??????????獭牯㈠ʓ&#13;&amp;䌀 8" xfId="54"/>
    <cellStyle name="?????????܀?敂楶整鍬ࠂ⌀̀?" xfId="55"/>
    <cellStyle name="?????????܀?敂楶整鍬ࠂ⌀̀? 2" xfId="56"/>
    <cellStyle name="?????????ጀĀ????????" xfId="57"/>
    <cellStyle name="?????????ጀĀ???????? 1" xfId="58"/>
    <cellStyle name="?????????ጀĀ???????? 1 2" xfId="59"/>
    <cellStyle name="?????????ጀĀ???????? 1 2 2" xfId="60"/>
    <cellStyle name="?????????ጀĀ???????? 1 3" xfId="61"/>
    <cellStyle name="?????????ጀĀ???????? 1 4" xfId="62"/>
    <cellStyle name="?????????ጀĀ???????? 1 5" xfId="63"/>
    <cellStyle name="?????????ጀĀ???????? 1 6" xfId="64"/>
    <cellStyle name="?????????ጀĀ???????? 1 7" xfId="65"/>
    <cellStyle name="?????????ጀĀ???????? 1 8" xfId="66"/>
    <cellStyle name="?????????ጀĀ???????? 10" xfId="67"/>
    <cellStyle name="?????????ጀĀ???????? 10 10" xfId="68"/>
    <cellStyle name="?????????ጀĀ???????? 10 2" xfId="69"/>
    <cellStyle name="?????????ጀĀ???????? 10 2 2" xfId="70"/>
    <cellStyle name="?????????ጀĀ???????? 10 2 2 2" xfId="71"/>
    <cellStyle name="?????????ጀĀ???????? 10 2 2 3" xfId="72"/>
    <cellStyle name="?????????ጀĀ???????? 10 2 3" xfId="73"/>
    <cellStyle name="?????????ጀĀ???????? 10 3" xfId="74"/>
    <cellStyle name="?????????ጀĀ???????? 10 3 2" xfId="75"/>
    <cellStyle name="?????????ጀĀ???????? 10 4" xfId="76"/>
    <cellStyle name="?????????ጀĀ???????? 10 5" xfId="77"/>
    <cellStyle name="?????????ጀĀ???????? 10 6" xfId="78"/>
    <cellStyle name="?????????ጀĀ???????? 10 7" xfId="79"/>
    <cellStyle name="?????????ጀĀ???????? 10 8" xfId="80"/>
    <cellStyle name="?????????ጀĀ???????? 10 9" xfId="81"/>
    <cellStyle name="?????????ጀĀ???????? 11" xfId="82"/>
    <cellStyle name="?????????ጀĀ???????? 11 2" xfId="83"/>
    <cellStyle name="?????????ጀĀ???????? 11 2 2" xfId="84"/>
    <cellStyle name="?????????ጀĀ???????? 11 3" xfId="85"/>
    <cellStyle name="?????????ጀĀ???????? 11 4" xfId="86"/>
    <cellStyle name="?????????ጀĀ???????? 11 5" xfId="87"/>
    <cellStyle name="?????????ጀĀ???????? 11 6" xfId="88"/>
    <cellStyle name="?????????ጀĀ???????? 11 7" xfId="89"/>
    <cellStyle name="?????????ጀĀ???????? 11 8" xfId="90"/>
    <cellStyle name="?????????ጀĀ???????? 12" xfId="91"/>
    <cellStyle name="?????????ጀĀ???????? 12 2" xfId="92"/>
    <cellStyle name="?????????ጀĀ???????? 13" xfId="93"/>
    <cellStyle name="?????????ጀĀ???????? 13 10" xfId="94"/>
    <cellStyle name="?????????ጀĀ???????? 13 2" xfId="95"/>
    <cellStyle name="?????????ጀĀ???????? 13 2 2" xfId="96"/>
    <cellStyle name="?????????ጀĀ???????? 13 3" xfId="97"/>
    <cellStyle name="?????????ጀĀ???????? 13 4" xfId="98"/>
    <cellStyle name="?????????ጀĀ???????? 13 5" xfId="99"/>
    <cellStyle name="?????????ጀĀ???????? 13 6" xfId="100"/>
    <cellStyle name="?????????ጀĀ???????? 13 7" xfId="101"/>
    <cellStyle name="?????????ጀĀ???????? 13 8" xfId="102"/>
    <cellStyle name="?????????ጀĀ???????? 13 9" xfId="103"/>
    <cellStyle name="?????????ጀĀ???????? 14" xfId="104"/>
    <cellStyle name="?????????ጀĀ???????? 14 10" xfId="105"/>
    <cellStyle name="?????????ጀĀ???????? 14 2" xfId="106"/>
    <cellStyle name="?????????ጀĀ???????? 14 2 2" xfId="107"/>
    <cellStyle name="?????????ጀĀ???????? 14 2 3" xfId="108"/>
    <cellStyle name="?????????ጀĀ???????? 14 3" xfId="109"/>
    <cellStyle name="?????????ጀĀ???????? 14 4" xfId="110"/>
    <cellStyle name="?????????ጀĀ???????? 14 5" xfId="111"/>
    <cellStyle name="?????????ጀĀ???????? 14 6" xfId="112"/>
    <cellStyle name="?????????ጀĀ???????? 14 7" xfId="113"/>
    <cellStyle name="?????????ጀĀ???????? 14 8" xfId="114"/>
    <cellStyle name="?????????ጀĀ???????? 14 9" xfId="115"/>
    <cellStyle name="?????????ጀĀ???????? 15" xfId="116"/>
    <cellStyle name="?????????ጀĀ???????? 15 2" xfId="117"/>
    <cellStyle name="?????????ጀĀ???????? 15 2 2" xfId="118"/>
    <cellStyle name="?????????ጀĀ???????? 15 2 2 2" xfId="119"/>
    <cellStyle name="?????????ጀĀ???????? 15 2 2 3" xfId="120"/>
    <cellStyle name="?????????ጀĀ???????? 15 2 3" xfId="121"/>
    <cellStyle name="?????????ጀĀ???????? 15 3" xfId="122"/>
    <cellStyle name="?????????ጀĀ???????? 15 3 2" xfId="123"/>
    <cellStyle name="?????????ጀĀ???????? 15 4" xfId="124"/>
    <cellStyle name="?????????ጀĀ???????? 15 4 2" xfId="125"/>
    <cellStyle name="?????????ጀĀ???????? 15 5" xfId="126"/>
    <cellStyle name="?????????ጀĀ???????? 15 6" xfId="127"/>
    <cellStyle name="?????????ጀĀ???????? 15 7" xfId="128"/>
    <cellStyle name="?????????ጀĀ???????? 15 8" xfId="129"/>
    <cellStyle name="?????????ጀĀ???????? 15 9" xfId="130"/>
    <cellStyle name="?????????ጀĀ???????? 16" xfId="131"/>
    <cellStyle name="?????????ጀĀ???????? 2" xfId="132"/>
    <cellStyle name="?????????ጀĀ???????? 2 10" xfId="133"/>
    <cellStyle name="?????????ጀĀ???????? 2 2" xfId="134"/>
    <cellStyle name="?????????ጀĀ???????? 2 2 2" xfId="135"/>
    <cellStyle name="?????????ጀĀ???????? 2 2 3" xfId="136"/>
    <cellStyle name="?????????ጀĀ???????? 2 3" xfId="137"/>
    <cellStyle name="?????????ጀĀ???????? 2 4" xfId="138"/>
    <cellStyle name="?????????ጀĀ???????? 2 5" xfId="139"/>
    <cellStyle name="?????????ጀĀ???????? 2 6" xfId="140"/>
    <cellStyle name="?????????ጀĀ???????? 2 7" xfId="141"/>
    <cellStyle name="?????????ጀĀ???????? 2 8" xfId="142"/>
    <cellStyle name="?????????ጀĀ???????? 2 9" xfId="143"/>
    <cellStyle name="?????????ጀĀ???????? 3" xfId="144"/>
    <cellStyle name="?????????ጀĀ???????? 3 2" xfId="145"/>
    <cellStyle name="?????????ጀĀ???????? 4" xfId="146"/>
    <cellStyle name="?????????ጀĀ???????? 4 10" xfId="147"/>
    <cellStyle name="?????????ጀĀ???????? 4 2" xfId="148"/>
    <cellStyle name="?????????ጀĀ???????? 4 2 2" xfId="149"/>
    <cellStyle name="?????????ጀĀ???????? 4 3" xfId="150"/>
    <cellStyle name="?????????ጀĀ???????? 4 4" xfId="151"/>
    <cellStyle name="?????????ጀĀ???????? 4 5" xfId="152"/>
    <cellStyle name="?????????ጀĀ???????? 4 6" xfId="153"/>
    <cellStyle name="?????????ጀĀ???????? 4 7" xfId="154"/>
    <cellStyle name="?????????ጀĀ???????? 4 8" xfId="155"/>
    <cellStyle name="?????????ጀĀ???????? 4 9" xfId="156"/>
    <cellStyle name="?????????ጀĀ???????? 5" xfId="157"/>
    <cellStyle name="?????????ጀĀ???????? 5 2" xfId="158"/>
    <cellStyle name="?????????ጀĀ???????? 5 2 2" xfId="159"/>
    <cellStyle name="?????????ጀĀ???????? 5 3" xfId="160"/>
    <cellStyle name="?????????ጀĀ???????? 5 4" xfId="161"/>
    <cellStyle name="?????????ጀĀ???????? 5 5" xfId="162"/>
    <cellStyle name="?????????ጀĀ???????? 5 6" xfId="163"/>
    <cellStyle name="?????????ጀĀ???????? 5 7" xfId="164"/>
    <cellStyle name="?????????ጀĀ???????? 5 8" xfId="165"/>
    <cellStyle name="?????????ጀĀ???????? 6" xfId="166"/>
    <cellStyle name="?????????ጀĀ???????? 6 2" xfId="167"/>
    <cellStyle name="?????????ጀĀ???????? 6 2 2" xfId="168"/>
    <cellStyle name="?????????ጀĀ???????? 6 2 2 2" xfId="169"/>
    <cellStyle name="?????????ጀĀ???????? 6 2 2 3" xfId="170"/>
    <cellStyle name="?????????ጀĀ???????? 6 2 3" xfId="171"/>
    <cellStyle name="?????????ጀĀ???????? 6 3" xfId="172"/>
    <cellStyle name="?????????ጀĀ???????? 6 3 2" xfId="173"/>
    <cellStyle name="?????????ጀĀ???????? 6 4" xfId="174"/>
    <cellStyle name="?????????ጀĀ???????? 6 4 2" xfId="175"/>
    <cellStyle name="?????????ጀĀ???????? 6 5" xfId="176"/>
    <cellStyle name="?????????ጀĀ???????? 6 6" xfId="177"/>
    <cellStyle name="?????????ጀĀ???????? 6 7" xfId="178"/>
    <cellStyle name="?????????ጀĀ???????? 6 8" xfId="179"/>
    <cellStyle name="?????????ጀĀ???????? 6 9" xfId="180"/>
    <cellStyle name="?????????ጀĀ???????? 7" xfId="181"/>
    <cellStyle name="?????????ጀĀ???????? 7 10" xfId="182"/>
    <cellStyle name="?????????ጀĀ???????? 7 2" xfId="183"/>
    <cellStyle name="?????????ጀĀ???????? 7 2 2" xfId="184"/>
    <cellStyle name="?????????ጀĀ???????? 7 3" xfId="185"/>
    <cellStyle name="?????????ጀĀ???????? 7 4" xfId="186"/>
    <cellStyle name="?????????ጀĀ???????? 7 5" xfId="187"/>
    <cellStyle name="?????????ጀĀ???????? 7 6" xfId="188"/>
    <cellStyle name="?????????ጀĀ???????? 7 7" xfId="189"/>
    <cellStyle name="?????????ጀĀ???????? 7 8" xfId="190"/>
    <cellStyle name="?????????ጀĀ???????? 7 9" xfId="191"/>
    <cellStyle name="?????????ጀĀ???????? 8" xfId="192"/>
    <cellStyle name="?????????ጀĀ???????? 8 10" xfId="193"/>
    <cellStyle name="?????????ጀĀ???????? 8 2" xfId="194"/>
    <cellStyle name="?????????ጀĀ???????? 8 2 2" xfId="195"/>
    <cellStyle name="?????????ጀĀ???????? 8 2 3" xfId="196"/>
    <cellStyle name="?????????ጀĀ???????? 8 3" xfId="197"/>
    <cellStyle name="?????????ጀĀ???????? 8 4" xfId="198"/>
    <cellStyle name="?????????ጀĀ???????? 8 5" xfId="199"/>
    <cellStyle name="?????????ጀĀ???????? 8 6" xfId="200"/>
    <cellStyle name="?????????ጀĀ???????? 8 7" xfId="201"/>
    <cellStyle name="?????????ጀĀ???????? 8 8" xfId="202"/>
    <cellStyle name="?????????ጀĀ???????? 8 9" xfId="203"/>
    <cellStyle name="?????????ጀĀ???????? 9" xfId="204"/>
    <cellStyle name="?????????ጀĀ???????? 9 2" xfId="205"/>
    <cellStyle name="?????????ጀĀ???????? 9 2 2" xfId="206"/>
    <cellStyle name="?????????ጀĀ???????? 9 2 2 2" xfId="207"/>
    <cellStyle name="?????????ጀĀ???????? 9 2 2 3" xfId="208"/>
    <cellStyle name="?????????ጀĀ???????? 9 2 3" xfId="209"/>
    <cellStyle name="?????????ጀĀ???????? 9 3" xfId="210"/>
    <cellStyle name="?????????ጀĀ???????? 9 3 2" xfId="211"/>
    <cellStyle name="?????????ጀĀ???????? 9 4" xfId="212"/>
    <cellStyle name="?????????ጀĀ???????? 9 4 2" xfId="213"/>
    <cellStyle name="?????????ጀĀ???????? 9 5" xfId="214"/>
    <cellStyle name="?????????ጀĀ???????? 9 6" xfId="215"/>
    <cellStyle name="?????????ጀĀ???????? 9 7" xfId="216"/>
    <cellStyle name="?????????ጀĀ???????? 9 8" xfId="217"/>
    <cellStyle name="?????????ጀĀ???????? 9 9" xfId="218"/>
    <cellStyle name="???????＀ʓ&#13;8一牯" xfId="219"/>
    <cellStyle name="???????＀ʓ&#13;8一牯 2" xfId="220"/>
    <cellStyle name="???????敹浬穥整鍳ᘂ" xfId="221"/>
    <cellStyle name="???????敹浬穥整鍳ᘂ 2" xfId="222"/>
    <cellStyle name="???????敹浬穥整鍳ᘂ 2 2" xfId="223"/>
    <cellStyle name="???????敹浬穥整鍳ᘂ 2 3" xfId="224"/>
    <cellStyle name="???????敹浬穥整鍳ᘂ 3" xfId="225"/>
    <cellStyle name="???????敹浬穥整鍳ᘂ 3 2" xfId="226"/>
    <cellStyle name="???????敹浬穥整鍳ᘂ 4" xfId="227"/>
    <cellStyle name="???????敹浬穥整鍳ᘂ 4 2" xfId="228"/>
    <cellStyle name="???????敹浬穥整鍳ᘂ 5" xfId="229"/>
    <cellStyle name="???????敹浬穥整鍳ᘂ 6" xfId="230"/>
    <cellStyle name="???????浩湥瑥ʓ7" xfId="231"/>
    <cellStyle name="???????浩湥瑥ʓ7 2" xfId="232"/>
    <cellStyle name="20% - 1. jelöl?szín" xfId="233"/>
    <cellStyle name="20% - 1. jelöl?szín 1" xfId="234"/>
    <cellStyle name="20% - 1. jelöl?szín 1 2" xfId="235"/>
    <cellStyle name="20% - 1. jelöl?szín 2" xfId="236"/>
    <cellStyle name="20% - 1. jelöl?szín 2 2" xfId="237"/>
    <cellStyle name="20% - 1. jelöl?szín 2 2 2" xfId="238"/>
    <cellStyle name="20% - 1. jelöl?szín 2 3" xfId="239"/>
    <cellStyle name="20% - 1. jelöl?szín 3" xfId="240"/>
    <cellStyle name="20% - 1. jelöl?szín 4" xfId="241"/>
    <cellStyle name="20% - 1. jelöl?szín 5" xfId="242"/>
    <cellStyle name="20% - 1. jelöl?szín 6" xfId="243"/>
    <cellStyle name="20% - 1. jelölőszín" xfId="244"/>
    <cellStyle name="20% - 1. jelölőszín 2" xfId="245"/>
    <cellStyle name="20% - 1. jelölőszín 2 2" xfId="246"/>
    <cellStyle name="20% - 1. jelölőszín 2 3" xfId="247"/>
    <cellStyle name="20% - 1. jelölőszín 3" xfId="248"/>
    <cellStyle name="20% - 2. jelöl?szín" xfId="249"/>
    <cellStyle name="20% - 2. jelöl?szín 1" xfId="250"/>
    <cellStyle name="20% - 2. jelöl?szín 2" xfId="251"/>
    <cellStyle name="20% - 2. jelöl?szín 2 2" xfId="252"/>
    <cellStyle name="20% - 2. jelöl?szín 2 3" xfId="253"/>
    <cellStyle name="20% - 2. jelöl?szín 3" xfId="254"/>
    <cellStyle name="20% - 2. jelöl?szín 4" xfId="255"/>
    <cellStyle name="20% - 2. jelöl?szín 5" xfId="256"/>
    <cellStyle name="20% - 2. jelölőszín" xfId="257"/>
    <cellStyle name="20% - 2. jelölőszín 2" xfId="258"/>
    <cellStyle name="20% - 2. jelölőszín 2 2" xfId="259"/>
    <cellStyle name="20% - 2. jelölőszín 2 3" xfId="260"/>
    <cellStyle name="20% - 2. jelölőszín 3" xfId="261"/>
    <cellStyle name="20% - 3. jelöl?szín" xfId="262"/>
    <cellStyle name="20% - 3. jelöl?szín 1" xfId="263"/>
    <cellStyle name="20% - 3. jelöl?szín 1 2" xfId="264"/>
    <cellStyle name="20% - 3. jelöl?szín 2" xfId="265"/>
    <cellStyle name="20% - 3. jelöl?szín 2 2" xfId="266"/>
    <cellStyle name="20% - 3. jelöl?szín 2 3" xfId="267"/>
    <cellStyle name="20% - 3. jelöl?szín 3" xfId="268"/>
    <cellStyle name="20% - 3. jelöl?szín 4" xfId="269"/>
    <cellStyle name="20% - 3. jelöl?szín 5" xfId="270"/>
    <cellStyle name="20% - 3. jelölőszín" xfId="271"/>
    <cellStyle name="20% - 3. jelölőszín 2" xfId="272"/>
    <cellStyle name="20% - 3. jelölőszín 2 2" xfId="273"/>
    <cellStyle name="20% - 3. jelölőszín 2 3" xfId="274"/>
    <cellStyle name="20% - 3. jelölőszín 3" xfId="275"/>
    <cellStyle name="20% - 4. jelöl?szín" xfId="276"/>
    <cellStyle name="20% - 4. jelöl?szín 1" xfId="277"/>
    <cellStyle name="20% - 4. jelöl?szín 2" xfId="278"/>
    <cellStyle name="20% - 4. jelöl?szín 2 2" xfId="279"/>
    <cellStyle name="20% - 4. jelöl?szín 2 2 2" xfId="280"/>
    <cellStyle name="20% - 4. jelöl?szín 2 3" xfId="281"/>
    <cellStyle name="20% - 4. jelöl?szín 3" xfId="282"/>
    <cellStyle name="20% - 4. jelöl?szín 4" xfId="283"/>
    <cellStyle name="20% - 4. jelöl?szín 5" xfId="284"/>
    <cellStyle name="20% - 4. jelöl?szín 6" xfId="285"/>
    <cellStyle name="20% - 4. jelölőszín" xfId="286"/>
    <cellStyle name="20% - 4. jelölőszín 2" xfId="287"/>
    <cellStyle name="20% - 4. jelölőszín 2 2" xfId="288"/>
    <cellStyle name="20% - 4. jelölőszín 2 3" xfId="289"/>
    <cellStyle name="20% - 4. jelölőszín 3" xfId="290"/>
    <cellStyle name="20% - 5. jelöl?szín" xfId="291"/>
    <cellStyle name="20% - 5. jelöl?szín 1" xfId="292"/>
    <cellStyle name="20% - 5. jelöl?szín 1 2" xfId="293"/>
    <cellStyle name="20% - 5. jelöl?szín 2" xfId="294"/>
    <cellStyle name="20% - 5. jelöl?szín 2 2" xfId="295"/>
    <cellStyle name="20% - 5. jelöl?szín 2 2 2" xfId="296"/>
    <cellStyle name="20% - 5. jelöl?szín 2 3" xfId="297"/>
    <cellStyle name="20% - 5. jelöl?szín 3" xfId="298"/>
    <cellStyle name="20% - 5. jelöl?szín 4" xfId="299"/>
    <cellStyle name="20% - 5. jelöl?szín 5" xfId="300"/>
    <cellStyle name="20% - 5. jelöl?szín 6" xfId="301"/>
    <cellStyle name="20% - 5. jelölőszín" xfId="302"/>
    <cellStyle name="20% - 5. jelölőszín 2" xfId="303"/>
    <cellStyle name="20% - 5. jelölőszín 2 2" xfId="304"/>
    <cellStyle name="20% - 5. jelölőszín 2 3" xfId="305"/>
    <cellStyle name="20% - 5. jelölőszín 3" xfId="306"/>
    <cellStyle name="20% - 6. jelöl?szín" xfId="307"/>
    <cellStyle name="20% - 6. jelöl?szín 1" xfId="308"/>
    <cellStyle name="20% - 6. jelöl?szín 1 2" xfId="309"/>
    <cellStyle name="20% - 6. jelöl?szín 2" xfId="310"/>
    <cellStyle name="20% - 6. jelöl?szín 2 2" xfId="311"/>
    <cellStyle name="20% - 6. jelöl?szín 2 2 2" xfId="312"/>
    <cellStyle name="20% - 6. jelöl?szín 2 3" xfId="313"/>
    <cellStyle name="20% - 6. jelöl?szín 3" xfId="314"/>
    <cellStyle name="20% - 6. jelöl?szín 4" xfId="315"/>
    <cellStyle name="20% - 6. jelöl?szín 5" xfId="316"/>
    <cellStyle name="20% - 6. jelöl?szín 6" xfId="317"/>
    <cellStyle name="20% - 6. jelölőszín" xfId="318"/>
    <cellStyle name="20% - 6. jelölőszín 2" xfId="319"/>
    <cellStyle name="20% - 6. jelölőszín 2 2" xfId="320"/>
    <cellStyle name="20% - 6. jelölőszín 2 3" xfId="321"/>
    <cellStyle name="20% - 6. jelölőszín 3" xfId="322"/>
    <cellStyle name="20% - Accent1" xfId="323"/>
    <cellStyle name="20% - Accent1 2" xfId="324"/>
    <cellStyle name="20% - Accent1 2 2" xfId="325"/>
    <cellStyle name="20% - Accent1 2 3" xfId="326"/>
    <cellStyle name="20% - Accent1 2 3 2" xfId="327"/>
    <cellStyle name="20% - Accent1 3" xfId="328"/>
    <cellStyle name="20% - Accent2" xfId="329"/>
    <cellStyle name="20% - Accent2 2" xfId="330"/>
    <cellStyle name="20% - Accent2 2 2" xfId="331"/>
    <cellStyle name="20% - Accent2 2 3" xfId="332"/>
    <cellStyle name="20% - Accent2 3" xfId="333"/>
    <cellStyle name="20% - Accent3" xfId="334"/>
    <cellStyle name="20% - Accent3 2" xfId="335"/>
    <cellStyle name="20% - Accent3 3" xfId="336"/>
    <cellStyle name="20% - Accent4" xfId="337"/>
    <cellStyle name="20% - Accent4 2" xfId="338"/>
    <cellStyle name="20% - Accent4 2 2" xfId="339"/>
    <cellStyle name="20% - Accent4 2 3" xfId="340"/>
    <cellStyle name="20% - Accent4 3" xfId="341"/>
    <cellStyle name="20% - Accent5" xfId="342"/>
    <cellStyle name="20% - Accent5 2" xfId="343"/>
    <cellStyle name="20% - Accent5 2 2" xfId="344"/>
    <cellStyle name="20% - Accent5 2 3" xfId="345"/>
    <cellStyle name="20% - Accent5 2 3 2" xfId="346"/>
    <cellStyle name="20% - Accent5 3" xfId="347"/>
    <cellStyle name="20% - Accent6" xfId="348"/>
    <cellStyle name="20% - Accent6 2" xfId="349"/>
    <cellStyle name="20% - Accent6 2 2" xfId="350"/>
    <cellStyle name="20% - Accent6 3" xfId="351"/>
    <cellStyle name="40% - 1. jelöl?szín" xfId="352"/>
    <cellStyle name="40% - 1. jelöl?szín 1" xfId="353"/>
    <cellStyle name="40% - 1. jelöl?szín 1 2" xfId="354"/>
    <cellStyle name="40% - 1. jelöl?szín 2" xfId="355"/>
    <cellStyle name="40% - 1. jelöl?szín 2 2" xfId="356"/>
    <cellStyle name="40% - 1. jelöl?szín 2 3" xfId="357"/>
    <cellStyle name="40% - 1. jelöl?szín 3" xfId="358"/>
    <cellStyle name="40% - 1. jelöl?szín 4" xfId="359"/>
    <cellStyle name="40% - 1. jelöl?szín 5" xfId="360"/>
    <cellStyle name="40% - 1. jelöl?szín 6" xfId="361"/>
    <cellStyle name="40% - 1. jelölőszín" xfId="362"/>
    <cellStyle name="40% - 1. jelölőszín 2" xfId="363"/>
    <cellStyle name="40% - 1. jelölőszín 2 2" xfId="364"/>
    <cellStyle name="40% - 1. jelölőszín 2 3" xfId="365"/>
    <cellStyle name="40% - 1. jelölőszín 3" xfId="366"/>
    <cellStyle name="40% - 2. jelöl?szín" xfId="367"/>
    <cellStyle name="40% - 2. jelöl?szín 1" xfId="368"/>
    <cellStyle name="40% - 2. jelöl?szín 2" xfId="369"/>
    <cellStyle name="40% - 2. jelöl?szín 2 2" xfId="370"/>
    <cellStyle name="40% - 2. jelöl?szín 3" xfId="371"/>
    <cellStyle name="40% - 2. jelöl?szín 4" xfId="372"/>
    <cellStyle name="40% - 2. jelöl?szín 5" xfId="373"/>
    <cellStyle name="40% - 2. jelölőszín" xfId="374"/>
    <cellStyle name="40% - 2. jelölőszín 2" xfId="375"/>
    <cellStyle name="40% - 2. jelölőszín 2 2" xfId="376"/>
    <cellStyle name="40% - 2. jelölőszín 2 3" xfId="377"/>
    <cellStyle name="40% - 2. jelölőszín 3" xfId="378"/>
    <cellStyle name="40% - 3. jelöl?szín" xfId="379"/>
    <cellStyle name="40% - 3. jelöl?szín 1" xfId="380"/>
    <cellStyle name="40% - 3. jelöl?szín 1 2" xfId="381"/>
    <cellStyle name="40% - 3. jelöl?szín 2" xfId="382"/>
    <cellStyle name="40% - 3. jelöl?szín 2 2" xfId="383"/>
    <cellStyle name="40% - 3. jelöl?szín 2 3" xfId="384"/>
    <cellStyle name="40% - 3. jelöl?szín 3" xfId="385"/>
    <cellStyle name="40% - 3. jelöl?szín 4" xfId="386"/>
    <cellStyle name="40% - 3. jelöl?szín 5" xfId="387"/>
    <cellStyle name="40% - 3. jelölőszín" xfId="388"/>
    <cellStyle name="40% - 3. jelölőszín 2" xfId="389"/>
    <cellStyle name="40% - 3. jelölőszín 2 2" xfId="390"/>
    <cellStyle name="40% - 3. jelölőszín 2 3" xfId="391"/>
    <cellStyle name="40% - 3. jelölőszín 3" xfId="392"/>
    <cellStyle name="40% - 4. jelöl?szín" xfId="393"/>
    <cellStyle name="40% - 4. jelöl?szín 1" xfId="394"/>
    <cellStyle name="40% - 4. jelöl?szín 1 2" xfId="395"/>
    <cellStyle name="40% - 4. jelöl?szín 1 2 2" xfId="396"/>
    <cellStyle name="40% - 4. jelöl?szín 1 2 3" xfId="397"/>
    <cellStyle name="40% - 4. jelöl?szín 1 3" xfId="398"/>
    <cellStyle name="40% - 4. jelöl?szín 1 4" xfId="399"/>
    <cellStyle name="40% - 4. jelöl?szín 2" xfId="400"/>
    <cellStyle name="40% - 4. jelöl?szín 2 2" xfId="401"/>
    <cellStyle name="40% - 4. jelöl?szín 2 2 2" xfId="402"/>
    <cellStyle name="40% - 4. jelöl?szín 2 3" xfId="403"/>
    <cellStyle name="40% - 4. jelöl?szín 3" xfId="404"/>
    <cellStyle name="40% - 4. jelöl?szín 4" xfId="405"/>
    <cellStyle name="40% - 4. jelöl?szín 5" xfId="406"/>
    <cellStyle name="40% - 4. jelöl?szín 6" xfId="407"/>
    <cellStyle name="40% - 4. jelölőszín" xfId="408"/>
    <cellStyle name="40% - 4. jelölőszín 2" xfId="409"/>
    <cellStyle name="40% - 4. jelölőszín 2 2" xfId="410"/>
    <cellStyle name="40% - 4. jelölőszín 2 3" xfId="411"/>
    <cellStyle name="40% - 4. jelölőszín 3" xfId="412"/>
    <cellStyle name="40% - 5. jelöl?szín" xfId="413"/>
    <cellStyle name="40% - 5. jelöl?szín 1" xfId="414"/>
    <cellStyle name="40% - 5. jelöl?szín 1 2" xfId="415"/>
    <cellStyle name="40% - 5. jelöl?szín 2" xfId="416"/>
    <cellStyle name="40% - 5. jelöl?szín 2 2" xfId="417"/>
    <cellStyle name="40% - 5. jelöl?szín 2 3" xfId="418"/>
    <cellStyle name="40% - 5. jelöl?szín 3" xfId="419"/>
    <cellStyle name="40% - 5. jelöl?szín 4" xfId="420"/>
    <cellStyle name="40% - 5. jelöl?szín 5" xfId="421"/>
    <cellStyle name="40% - 5. jelöl?szín 6" xfId="422"/>
    <cellStyle name="40% - 5. jelölőszín" xfId="423"/>
    <cellStyle name="40% - 5. jelölőszín 2" xfId="424"/>
    <cellStyle name="40% - 5. jelölőszín 2 2" xfId="425"/>
    <cellStyle name="40% - 5. jelölőszín 2 3" xfId="426"/>
    <cellStyle name="40% - 5. jelölőszín 3" xfId="427"/>
    <cellStyle name="40% - 6. jelöl?szín" xfId="428"/>
    <cellStyle name="40% - 6. jelöl?szín 1" xfId="429"/>
    <cellStyle name="40% - 6. jelöl?szín 1 2" xfId="430"/>
    <cellStyle name="40% - 6. jelöl?szín 2" xfId="431"/>
    <cellStyle name="40% - 6. jelöl?szín 2 2" xfId="432"/>
    <cellStyle name="40% - 6. jelöl?szín 2 2 2" xfId="433"/>
    <cellStyle name="40% - 6. jelöl?szín 2 3" xfId="434"/>
    <cellStyle name="40% - 6. jelöl?szín 3" xfId="435"/>
    <cellStyle name="40% - 6. jelöl?szín 4" xfId="436"/>
    <cellStyle name="40% - 6. jelöl?szín 5" xfId="437"/>
    <cellStyle name="40% - 6. jelöl?szín 6" xfId="438"/>
    <cellStyle name="40% - 6. jelölőszín" xfId="439"/>
    <cellStyle name="40% - 6. jelölőszín 2" xfId="440"/>
    <cellStyle name="40% - 6. jelölőszín 2 2" xfId="441"/>
    <cellStyle name="40% - 6. jelölőszín 2 3" xfId="442"/>
    <cellStyle name="40% - 6. jelölőszín 3" xfId="443"/>
    <cellStyle name="40% - Accent1" xfId="444"/>
    <cellStyle name="40% - Accent1 2" xfId="445"/>
    <cellStyle name="40% - Accent1 2 2" xfId="446"/>
    <cellStyle name="40% - Accent1 2 3" xfId="447"/>
    <cellStyle name="40% - Accent1 2 3 2" xfId="448"/>
    <cellStyle name="40% - Accent1 3" xfId="449"/>
    <cellStyle name="40% - Accent2" xfId="450"/>
    <cellStyle name="40% - Accent2 2" xfId="451"/>
    <cellStyle name="40% - Accent2 3" xfId="452"/>
    <cellStyle name="40% - Accent3" xfId="453"/>
    <cellStyle name="40% - Accent3 2" xfId="454"/>
    <cellStyle name="40% - Accent3 3" xfId="455"/>
    <cellStyle name="40% - Accent4" xfId="456"/>
    <cellStyle name="40% - Accent4 2" xfId="457"/>
    <cellStyle name="40% - Accent4 2 2" xfId="458"/>
    <cellStyle name="40% - Accent4 2 3" xfId="459"/>
    <cellStyle name="40% - Accent4 2 3 2" xfId="460"/>
    <cellStyle name="40% - Accent4 3" xfId="461"/>
    <cellStyle name="40% - Accent5" xfId="462"/>
    <cellStyle name="40% - Accent5 2" xfId="463"/>
    <cellStyle name="40% - Accent5 2 2" xfId="464"/>
    <cellStyle name="40% - Accent5 2 3" xfId="465"/>
    <cellStyle name="40% - Accent5 2 3 2" xfId="466"/>
    <cellStyle name="40% - Accent5 3" xfId="467"/>
    <cellStyle name="40% - Accent6" xfId="468"/>
    <cellStyle name="40% - Accent6 2" xfId="469"/>
    <cellStyle name="40% - Accent6 2 2" xfId="470"/>
    <cellStyle name="40% - Accent6 2 3" xfId="471"/>
    <cellStyle name="40% - Accent6 3" xfId="472"/>
    <cellStyle name="60% - 1. jelöl?szín" xfId="473"/>
    <cellStyle name="60% - 1. jelöl?szín 1" xfId="474"/>
    <cellStyle name="60% - 1. jelöl?szín 1 2" xfId="475"/>
    <cellStyle name="60% - 1. jelöl?szín 2" xfId="476"/>
    <cellStyle name="60% - 1. jelöl?szín 2 2" xfId="477"/>
    <cellStyle name="60% - 1. jelöl?szín 2 3" xfId="478"/>
    <cellStyle name="60% - 1. jelöl?szín 3" xfId="479"/>
    <cellStyle name="60% - 1. jelöl?szín 4" xfId="480"/>
    <cellStyle name="60% - 1. jelöl?szín 5" xfId="481"/>
    <cellStyle name="60% - 1. jelölőszín" xfId="482"/>
    <cellStyle name="60% - 1. jelölőszín 2" xfId="483"/>
    <cellStyle name="60% - 1. jelölőszín 2 2" xfId="484"/>
    <cellStyle name="60% - 1. jelölőszín 2 3" xfId="485"/>
    <cellStyle name="60% - 1. jelölőszín 3" xfId="486"/>
    <cellStyle name="60% - 2. jelöl?szín" xfId="487"/>
    <cellStyle name="60% - 2. jelöl?szín 1" xfId="488"/>
    <cellStyle name="60% - 2. jelöl?szín 2" xfId="489"/>
    <cellStyle name="60% - 2. jelöl?szín 2 2" xfId="490"/>
    <cellStyle name="60% - 2. jelöl?szín 3" xfId="491"/>
    <cellStyle name="60% - 2. jelöl?szín 4" xfId="492"/>
    <cellStyle name="60% - 2. jelöl?szín 5" xfId="493"/>
    <cellStyle name="60% - 2. jelölőszín" xfId="494"/>
    <cellStyle name="60% - 2. jelölőszín 2" xfId="495"/>
    <cellStyle name="60% - 2. jelölőszín 2 2" xfId="496"/>
    <cellStyle name="60% - 2. jelölőszín 2 3" xfId="497"/>
    <cellStyle name="60% - 2. jelölőszín 3" xfId="498"/>
    <cellStyle name="60% - 3. jelöl?szín" xfId="499"/>
    <cellStyle name="60% - 3. jelöl?szín 1" xfId="500"/>
    <cellStyle name="60% - 3. jelöl?szín 1 2" xfId="501"/>
    <cellStyle name="60% - 3. jelöl?szín 1 2 2" xfId="502"/>
    <cellStyle name="60% - 3. jelöl?szín 1 2 3" xfId="503"/>
    <cellStyle name="60% - 3. jelöl?szín 1 3" xfId="504"/>
    <cellStyle name="60% - 3. jelöl?szín 1 4" xfId="505"/>
    <cellStyle name="60% - 3. jelöl?szín 2" xfId="506"/>
    <cellStyle name="60% - 3. jelöl?szín 2 2" xfId="507"/>
    <cellStyle name="60% - 3. jelöl?szín 2 3" xfId="508"/>
    <cellStyle name="60% - 3. jelöl?szín 3" xfId="509"/>
    <cellStyle name="60% - 3. jelöl?szín 4" xfId="510"/>
    <cellStyle name="60% - 3. jelöl?szín 5" xfId="511"/>
    <cellStyle name="60% - 3. jelölőszín" xfId="512"/>
    <cellStyle name="60% - 3. jelölőszín 2" xfId="513"/>
    <cellStyle name="60% - 3. jelölőszín 2 2" xfId="514"/>
    <cellStyle name="60% - 3. jelölőszín 2 3" xfId="515"/>
    <cellStyle name="60% - 3. jelölőszín 3" xfId="516"/>
    <cellStyle name="60% - 4. jelöl?szín" xfId="517"/>
    <cellStyle name="60% - 4. jelöl?szín 1" xfId="518"/>
    <cellStyle name="60% - 4. jelöl?szín 1 2" xfId="519"/>
    <cellStyle name="60% - 4. jelöl?szín 1 2 2" xfId="520"/>
    <cellStyle name="60% - 4. jelöl?szín 1 2 3" xfId="521"/>
    <cellStyle name="60% - 4. jelöl?szín 1 3" xfId="522"/>
    <cellStyle name="60% - 4. jelöl?szín 1 4" xfId="523"/>
    <cellStyle name="60% - 4. jelöl?szín 2" xfId="524"/>
    <cellStyle name="60% - 4. jelöl?szín 2 2" xfId="525"/>
    <cellStyle name="60% - 4. jelöl?szín 2 3" xfId="526"/>
    <cellStyle name="60% - 4. jelöl?szín 3" xfId="527"/>
    <cellStyle name="60% - 4. jelöl?szín 4" xfId="528"/>
    <cellStyle name="60% - 4. jelöl?szín 5" xfId="529"/>
    <cellStyle name="60% - 4. jelölőszín" xfId="530"/>
    <cellStyle name="60% - 4. jelölőszín 2" xfId="531"/>
    <cellStyle name="60% - 4. jelölőszín 2 2" xfId="532"/>
    <cellStyle name="60% - 4. jelölőszín 2 3" xfId="533"/>
    <cellStyle name="60% - 4. jelölőszín 3" xfId="534"/>
    <cellStyle name="60% - 5. jelöl?szín" xfId="535"/>
    <cellStyle name="60% - 5. jelöl?szín 1" xfId="536"/>
    <cellStyle name="60% - 5. jelöl?szín 1 2" xfId="537"/>
    <cellStyle name="60% - 5. jelöl?szín 2" xfId="538"/>
    <cellStyle name="60% - 5. jelöl?szín 2 2" xfId="539"/>
    <cellStyle name="60% - 5. jelöl?szín 2 3" xfId="540"/>
    <cellStyle name="60% - 5. jelöl?szín 3" xfId="541"/>
    <cellStyle name="60% - 5. jelöl?szín 4" xfId="542"/>
    <cellStyle name="60% - 5. jelöl?szín 5" xfId="543"/>
    <cellStyle name="60% - 5. jelöl?szín 6" xfId="544"/>
    <cellStyle name="60% - 5. jelölőszín" xfId="545"/>
    <cellStyle name="60% - 5. jelölőszín 2" xfId="546"/>
    <cellStyle name="60% - 5. jelölőszín 2 2" xfId="547"/>
    <cellStyle name="60% - 5. jelölőszín 2 3" xfId="548"/>
    <cellStyle name="60% - 5. jelölőszín 3" xfId="549"/>
    <cellStyle name="60% - 6. jelöl?szín" xfId="550"/>
    <cellStyle name="60% - 6. jelöl?szín 1" xfId="551"/>
    <cellStyle name="60% - 6. jelöl?szín 2" xfId="552"/>
    <cellStyle name="60% - 6. jelöl?szín 2 2" xfId="553"/>
    <cellStyle name="60% - 6. jelöl?szín 2 2 2" xfId="554"/>
    <cellStyle name="60% - 6. jelöl?szín 2 3" xfId="555"/>
    <cellStyle name="60% - 6. jelöl?szín 3" xfId="556"/>
    <cellStyle name="60% - 6. jelöl?szín 4" xfId="557"/>
    <cellStyle name="60% - 6. jelöl?szín 5" xfId="558"/>
    <cellStyle name="60% - 6. jelöl?szín 6" xfId="559"/>
    <cellStyle name="60% - 6. jelölőszín" xfId="560"/>
    <cellStyle name="60% - 6. jelölőszín 2" xfId="561"/>
    <cellStyle name="60% - 6. jelölőszín 2 2" xfId="562"/>
    <cellStyle name="60% - 6. jelölőszín 2 3" xfId="563"/>
    <cellStyle name="60% - 6. jelölőszín 3" xfId="564"/>
    <cellStyle name="60% - Accent1" xfId="565"/>
    <cellStyle name="60% - Accent1 2" xfId="566"/>
    <cellStyle name="60% - Accent1 2 2" xfId="567"/>
    <cellStyle name="60% - Accent1 2 3" xfId="568"/>
    <cellStyle name="60% - Accent1 2 3 2" xfId="569"/>
    <cellStyle name="60% - Accent1 3" xfId="570"/>
    <cellStyle name="60% - Accent2" xfId="571"/>
    <cellStyle name="60% - Accent2 2" xfId="572"/>
    <cellStyle name="60% - Accent2 3" xfId="573"/>
    <cellStyle name="60% - Accent3" xfId="574"/>
    <cellStyle name="60% - Accent3 2" xfId="575"/>
    <cellStyle name="60% - Accent3 3" xfId="576"/>
    <cellStyle name="60% - Accent4" xfId="577"/>
    <cellStyle name="60% - Accent4 2" xfId="578"/>
    <cellStyle name="60% - Accent4 2 2" xfId="579"/>
    <cellStyle name="60% - Accent4 2 3" xfId="580"/>
    <cellStyle name="60% - Accent4 2 3 2" xfId="581"/>
    <cellStyle name="60% - Accent4 3" xfId="582"/>
    <cellStyle name="60% - Accent5" xfId="583"/>
    <cellStyle name="60% - Accent5 2" xfId="584"/>
    <cellStyle name="60% - Accent5 2 2" xfId="585"/>
    <cellStyle name="60% - Accent5 2 3" xfId="586"/>
    <cellStyle name="60% - Accent5 2 3 2" xfId="587"/>
    <cellStyle name="60% - Accent5 3" xfId="588"/>
    <cellStyle name="60% - Accent6" xfId="589"/>
    <cellStyle name="60% - Accent6 2" xfId="590"/>
    <cellStyle name="60% - Accent6 2 2" xfId="591"/>
    <cellStyle name="60% - Accent6 2 3" xfId="592"/>
    <cellStyle name="60% - Accent6 3" xfId="593"/>
    <cellStyle name="Accent1" xfId="594"/>
    <cellStyle name="Accent1 2" xfId="595"/>
    <cellStyle name="Accent1 3" xfId="596"/>
    <cellStyle name="Accent2" xfId="597"/>
    <cellStyle name="Accent2 2" xfId="598"/>
    <cellStyle name="Accent3" xfId="599"/>
    <cellStyle name="Accent3 2" xfId="600"/>
    <cellStyle name="Accent4" xfId="601"/>
    <cellStyle name="Accent4 2" xfId="602"/>
    <cellStyle name="Accent5" xfId="603"/>
    <cellStyle name="Accent5 2" xfId="604"/>
    <cellStyle name="Accent6" xfId="605"/>
    <cellStyle name="Accent6 2" xfId="606"/>
    <cellStyle name="Bad" xfId="607"/>
    <cellStyle name="Bad 2" xfId="608"/>
    <cellStyle name="Bevitel" xfId="609"/>
    <cellStyle name="Bevitel 2" xfId="610"/>
    <cellStyle name="Bevitel 2 2" xfId="611"/>
    <cellStyle name="Bevitel 2 3" xfId="612"/>
    <cellStyle name="Bevitel 3" xfId="613"/>
    <cellStyle name="Bevitel 3 2" xfId="614"/>
    <cellStyle name="Bevitel 4" xfId="615"/>
    <cellStyle name="Calculation" xfId="616"/>
    <cellStyle name="Calculation 2" xfId="617"/>
    <cellStyle name="Check Cell" xfId="618"/>
    <cellStyle name="Check Cell 2" xfId="619"/>
    <cellStyle name="Check Cell 3" xfId="620"/>
    <cellStyle name="Cím" xfId="621"/>
    <cellStyle name="Cím 2" xfId="622"/>
    <cellStyle name="Cím 2 2" xfId="623"/>
    <cellStyle name="Cím 2 3" xfId="624"/>
    <cellStyle name="Cím 3" xfId="625"/>
    <cellStyle name="Cím 3 2" xfId="626"/>
    <cellStyle name="Cím 4" xfId="627"/>
    <cellStyle name="Címsor 1" xfId="628"/>
    <cellStyle name="Címsor 1 2" xfId="629"/>
    <cellStyle name="Címsor 1 2 2" xfId="630"/>
    <cellStyle name="Címsor 1 2 3" xfId="631"/>
    <cellStyle name="Címsor 1 3" xfId="632"/>
    <cellStyle name="Címsor 1 3 2" xfId="633"/>
    <cellStyle name="Címsor 1 4" xfId="634"/>
    <cellStyle name="Címsor 2" xfId="635"/>
    <cellStyle name="Címsor 2 2" xfId="636"/>
    <cellStyle name="Címsor 2 2 2" xfId="637"/>
    <cellStyle name="Címsor 2 2 3" xfId="638"/>
    <cellStyle name="Címsor 2 3" xfId="639"/>
    <cellStyle name="Címsor 2 3 2" xfId="640"/>
    <cellStyle name="Címsor 2 4" xfId="641"/>
    <cellStyle name="Címsor 3" xfId="642"/>
    <cellStyle name="Címsor 3 2" xfId="643"/>
    <cellStyle name="Címsor 3 2 2" xfId="644"/>
    <cellStyle name="Címsor 3 2 3" xfId="645"/>
    <cellStyle name="Címsor 3 3" xfId="646"/>
    <cellStyle name="Címsor 3 3 2" xfId="647"/>
    <cellStyle name="Címsor 3 4" xfId="648"/>
    <cellStyle name="Címsor 4" xfId="649"/>
    <cellStyle name="Címsor 4 2" xfId="650"/>
    <cellStyle name="Címsor 4 2 2" xfId="651"/>
    <cellStyle name="Címsor 4 2 3" xfId="652"/>
    <cellStyle name="Címsor 4 3" xfId="653"/>
    <cellStyle name="Címsor 4 3 2" xfId="654"/>
    <cellStyle name="Címsor 4 4" xfId="655"/>
    <cellStyle name="Currency 2" xfId="656"/>
    <cellStyle name="Ellen?rz?cella" xfId="657"/>
    <cellStyle name="Ellen?rz?cella 1" xfId="658"/>
    <cellStyle name="Ellen?rz?cella 1 2" xfId="659"/>
    <cellStyle name="Ellen?rz?cella 2" xfId="660"/>
    <cellStyle name="Ellenőrzőcella" xfId="661"/>
    <cellStyle name="Ellenőrzőcella 2" xfId="662"/>
    <cellStyle name="Ellenőrzőcella 2 2" xfId="663"/>
    <cellStyle name="Ellenőrzőcella 2 3" xfId="664"/>
    <cellStyle name="Ellenőrzőcella 3" xfId="665"/>
    <cellStyle name="Excel Built-in Normal 1" xfId="666"/>
    <cellStyle name="Excel Built-in Normal 1 2" xfId="667"/>
    <cellStyle name="Excel Built-in Normal 1 3" xfId="668"/>
    <cellStyle name="Excel Built-in Normal 2" xfId="669"/>
    <cellStyle name="Excel Built-in Normal 2 2" xfId="670"/>
    <cellStyle name="Excel Built-in Normal 2 2 2" xfId="671"/>
    <cellStyle name="Excel Built-in Normal 2 2 3" xfId="672"/>
    <cellStyle name="Excel Built-in Normal 2 3" xfId="673"/>
    <cellStyle name="Excel Built-in Normal 3" xfId="674"/>
    <cellStyle name="Excel Built-in Normal 3 2" xfId="675"/>
    <cellStyle name="Excel Built-in Normal 3 2 2" xfId="676"/>
    <cellStyle name="Excel Built-in Normal 3 2 3" xfId="677"/>
    <cellStyle name="Excel Built-in Normal 3 3" xfId="678"/>
    <cellStyle name="Excel_BuiltIn_Rossz" xfId="679"/>
    <cellStyle name="Explanatory Text" xfId="680"/>
    <cellStyle name="Explanatory Text 2" xfId="681"/>
    <cellStyle name="Comma" xfId="682"/>
    <cellStyle name="Comma [0]" xfId="683"/>
    <cellStyle name="Figyelmeztetés" xfId="684"/>
    <cellStyle name="Figyelmeztetés 2" xfId="685"/>
    <cellStyle name="Figyelmeztetés 3" xfId="686"/>
    <cellStyle name="Figyelmeztetés 4" xfId="687"/>
    <cellStyle name="Good" xfId="688"/>
    <cellStyle name="Good 2" xfId="689"/>
    <cellStyle name="Good 3" xfId="690"/>
    <cellStyle name="Heading" xfId="691"/>
    <cellStyle name="Heading 1" xfId="692"/>
    <cellStyle name="Heading 1 2" xfId="693"/>
    <cellStyle name="Heading 1 3" xfId="694"/>
    <cellStyle name="Heading 2" xfId="695"/>
    <cellStyle name="Heading 2 2" xfId="696"/>
    <cellStyle name="Heading 2 2 2" xfId="697"/>
    <cellStyle name="Heading 2 2 3" xfId="698"/>
    <cellStyle name="Heading 2 2 3 2" xfId="699"/>
    <cellStyle name="Heading 2 3" xfId="700"/>
    <cellStyle name="Heading 3" xfId="701"/>
    <cellStyle name="Heading 3 2" xfId="702"/>
    <cellStyle name="Heading 3 2 2" xfId="703"/>
    <cellStyle name="Heading 3 2 3" xfId="704"/>
    <cellStyle name="Heading 3 2 3 2" xfId="705"/>
    <cellStyle name="Heading 3 3" xfId="706"/>
    <cellStyle name="Heading 4" xfId="707"/>
    <cellStyle name="Heading 4 2" xfId="708"/>
    <cellStyle name="Heading 4 3" xfId="709"/>
    <cellStyle name="Heading1" xfId="710"/>
    <cellStyle name="Hyperlink" xfId="711"/>
    <cellStyle name="Hivatkozott cella" xfId="712"/>
    <cellStyle name="Hivatkozott cella 2" xfId="713"/>
    <cellStyle name="Hivatkozott cella 3" xfId="714"/>
    <cellStyle name="Hivatkozott cella 4" xfId="715"/>
    <cellStyle name="Input" xfId="716"/>
    <cellStyle name="Input 2" xfId="717"/>
    <cellStyle name="Input 2 2" xfId="718"/>
    <cellStyle name="Input 2 3" xfId="719"/>
    <cellStyle name="Input 3" xfId="720"/>
    <cellStyle name="Jegyzet" xfId="721"/>
    <cellStyle name="Jegyzet 2" xfId="722"/>
    <cellStyle name="Jegyzet 2 2" xfId="723"/>
    <cellStyle name="Jegyzet 2 3" xfId="724"/>
    <cellStyle name="Jegyzet 3" xfId="725"/>
    <cellStyle name="Jegyzet 3 2" xfId="726"/>
    <cellStyle name="Jegyzet 4" xfId="727"/>
    <cellStyle name="Jelöl?szín (1)" xfId="728"/>
    <cellStyle name="Jelöl?szín (1) 1" xfId="729"/>
    <cellStyle name="Jelöl?szín (1) 1 2" xfId="730"/>
    <cellStyle name="Jelöl?szín (1) 2" xfId="731"/>
    <cellStyle name="Jelöl?szín (1) 2 2" xfId="732"/>
    <cellStyle name="Jelöl?szín (1) 2 3" xfId="733"/>
    <cellStyle name="Jelöl?szín (1) 3" xfId="734"/>
    <cellStyle name="Jelöl?szín (1) 4" xfId="735"/>
    <cellStyle name="Jelöl?szín (1) 5" xfId="736"/>
    <cellStyle name="Jelöl?szín (2)" xfId="737"/>
    <cellStyle name="Jelöl?szín (2) 1" xfId="738"/>
    <cellStyle name="Jelöl?szín (2) 1 2" xfId="739"/>
    <cellStyle name="Jelöl?szín (2) 1 2 2" xfId="740"/>
    <cellStyle name="Jelöl?szín (2) 2" xfId="741"/>
    <cellStyle name="Jelöl?szín (2) 2 2" xfId="742"/>
    <cellStyle name="Jelöl?szín (2) 2 2 2" xfId="743"/>
    <cellStyle name="Jelöl?szín (2) 2 3" xfId="744"/>
    <cellStyle name="Jelöl?szín (2) 3" xfId="745"/>
    <cellStyle name="Jelöl?szín (2) 4" xfId="746"/>
    <cellStyle name="Jelöl?szín (2) 5" xfId="747"/>
    <cellStyle name="Jelöl?szín (2) 6" xfId="748"/>
    <cellStyle name="Jelöl?szín (3)" xfId="749"/>
    <cellStyle name="Jelöl?szín (3) 1" xfId="750"/>
    <cellStyle name="Jelöl?szín (3) 1 2" xfId="751"/>
    <cellStyle name="Jelöl?szín (3) 1 2 2" xfId="752"/>
    <cellStyle name="Jelöl?szín (3) 2" xfId="753"/>
    <cellStyle name="Jelöl?szín (3) 2 2" xfId="754"/>
    <cellStyle name="Jelöl?szín (3) 2 3" xfId="755"/>
    <cellStyle name="Jelöl?szín (3) 3" xfId="756"/>
    <cellStyle name="Jelöl?szín (3) 4" xfId="757"/>
    <cellStyle name="Jelöl?szín (3) 5" xfId="758"/>
    <cellStyle name="Jelöl?szín (4)" xfId="759"/>
    <cellStyle name="Jelöl?szín (4) 1" xfId="760"/>
    <cellStyle name="Jelöl?szín (4) 2" xfId="761"/>
    <cellStyle name="Jelöl?szín (4) 2 2" xfId="762"/>
    <cellStyle name="Jelöl?szín (4) 2 3" xfId="763"/>
    <cellStyle name="Jelöl?szín (4) 3" xfId="764"/>
    <cellStyle name="Jelöl?szín (4) 4" xfId="765"/>
    <cellStyle name="Jelöl?szín (4) 5" xfId="766"/>
    <cellStyle name="Jelöl?szín (5)" xfId="767"/>
    <cellStyle name="Jelöl?szín (5) 1" xfId="768"/>
    <cellStyle name="Jelöl?szín (5) 1 2" xfId="769"/>
    <cellStyle name="Jelöl?szín (5) 2" xfId="770"/>
    <cellStyle name="Jelöl?szín (5) 2 2" xfId="771"/>
    <cellStyle name="Jelöl?szín (5) 2 3" xfId="772"/>
    <cellStyle name="Jelöl?szín (5) 3" xfId="773"/>
    <cellStyle name="Jelöl?szín (5) 4" xfId="774"/>
    <cellStyle name="Jelöl?szín (5) 5" xfId="775"/>
    <cellStyle name="Jelöl?szín (5) 6" xfId="776"/>
    <cellStyle name="Jelöl?szín (6)" xfId="777"/>
    <cellStyle name="Jelöl?szín (6) 1" xfId="778"/>
    <cellStyle name="Jelöl?szín (6) 1 2" xfId="779"/>
    <cellStyle name="Jelöl?szín (6) 2" xfId="780"/>
    <cellStyle name="Jelöl?szín (6) 2 2" xfId="781"/>
    <cellStyle name="Jelöl?szín (6) 2 3" xfId="782"/>
    <cellStyle name="Jelöl?szín (6) 3" xfId="783"/>
    <cellStyle name="Jelöl?szín (6) 4" xfId="784"/>
    <cellStyle name="Jelöl?szín (6) 5" xfId="785"/>
    <cellStyle name="Jelöl?szín (6) 6" xfId="786"/>
    <cellStyle name="Jelölőszín (1)" xfId="787"/>
    <cellStyle name="Jelölőszín (1) 2" xfId="788"/>
    <cellStyle name="Jelölőszín (1) 2 2" xfId="789"/>
    <cellStyle name="Jelölőszín (2)" xfId="790"/>
    <cellStyle name="Jelölőszín (2) 2" xfId="791"/>
    <cellStyle name="Jelölőszín (2) 2 2" xfId="792"/>
    <cellStyle name="Jelölőszín (3)" xfId="793"/>
    <cellStyle name="Jelölőszín (3) 2" xfId="794"/>
    <cellStyle name="Jelölőszín (3) 2 2" xfId="795"/>
    <cellStyle name="Jelölőszín (4)" xfId="796"/>
    <cellStyle name="Jelölőszín (4) 2" xfId="797"/>
    <cellStyle name="Jelölőszín (4) 2 2" xfId="798"/>
    <cellStyle name="Jelölőszín (5)" xfId="799"/>
    <cellStyle name="Jelölőszín (5) 2" xfId="800"/>
    <cellStyle name="Jelölőszín (5) 2 2" xfId="801"/>
    <cellStyle name="Jelölőszín (6)" xfId="802"/>
    <cellStyle name="Jelölőszín (6) 2" xfId="803"/>
    <cellStyle name="Jelölőszín (6) 2 2" xfId="804"/>
    <cellStyle name="Jó" xfId="805"/>
    <cellStyle name="Jó 2" xfId="806"/>
    <cellStyle name="Jó 2 2" xfId="807"/>
    <cellStyle name="Jó 2 3" xfId="808"/>
    <cellStyle name="Jó 3" xfId="809"/>
    <cellStyle name="Jó 3 2" xfId="810"/>
    <cellStyle name="Jó 4" xfId="811"/>
    <cellStyle name="Kimenet" xfId="812"/>
    <cellStyle name="Kimenet 2" xfId="813"/>
    <cellStyle name="Kimenet 2 2" xfId="814"/>
    <cellStyle name="Kimenet 2 3" xfId="815"/>
    <cellStyle name="Kimenet 3" xfId="816"/>
    <cellStyle name="Kimenet 3 2" xfId="817"/>
    <cellStyle name="Kimenet 4" xfId="818"/>
    <cellStyle name="Followed Hyperlink" xfId="819"/>
    <cellStyle name="Linked Cell" xfId="820"/>
    <cellStyle name="Linked Cell 2" xfId="821"/>
    <cellStyle name="Linked Cell 3" xfId="822"/>
    <cellStyle name="Magyarázó szöveg" xfId="823"/>
    <cellStyle name="Magyarázó szöveg 2" xfId="824"/>
    <cellStyle name="Magyarázó szöveg 3" xfId="825"/>
    <cellStyle name="Magyarázó szöveg 4" xfId="826"/>
    <cellStyle name="Neutral" xfId="827"/>
    <cellStyle name="Neutral 2" xfId="828"/>
    <cellStyle name="Normál 10" xfId="829"/>
    <cellStyle name="Normál 10 2" xfId="830"/>
    <cellStyle name="Normál 11" xfId="831"/>
    <cellStyle name="Normál 12" xfId="832"/>
    <cellStyle name="Normál 13" xfId="833"/>
    <cellStyle name="Normal 2" xfId="834"/>
    <cellStyle name="Normál 2" xfId="835"/>
    <cellStyle name="Normal 2 10" xfId="836"/>
    <cellStyle name="Normál 2 10" xfId="837"/>
    <cellStyle name="Normal 2 11" xfId="838"/>
    <cellStyle name="Normál 2 11" xfId="839"/>
    <cellStyle name="Normal 2 12" xfId="840"/>
    <cellStyle name="Normal 2 13" xfId="841"/>
    <cellStyle name="Normal 2 14" xfId="842"/>
    <cellStyle name="Normal 2 15" xfId="843"/>
    <cellStyle name="Normal 2 16" xfId="844"/>
    <cellStyle name="Normal 2 17" xfId="845"/>
    <cellStyle name="Normal 2 18" xfId="846"/>
    <cellStyle name="Normal 2 19" xfId="847"/>
    <cellStyle name="Normal 2 2" xfId="848"/>
    <cellStyle name="Normál 2 2" xfId="849"/>
    <cellStyle name="Normál 2 2 2" xfId="850"/>
    <cellStyle name="Normal 2 20" xfId="851"/>
    <cellStyle name="Normal 2 21" xfId="852"/>
    <cellStyle name="Normal 2 22" xfId="853"/>
    <cellStyle name="Normal 2 23" xfId="854"/>
    <cellStyle name="Normal 2 24" xfId="855"/>
    <cellStyle name="Normal 2 25" xfId="856"/>
    <cellStyle name="Normal 2 26" xfId="857"/>
    <cellStyle name="Normal 2 27" xfId="858"/>
    <cellStyle name="Normal 2 28" xfId="859"/>
    <cellStyle name="Normal 2 29" xfId="860"/>
    <cellStyle name="Normal 2 3" xfId="861"/>
    <cellStyle name="Normál 2 3" xfId="862"/>
    <cellStyle name="Normál 2 3 2" xfId="863"/>
    <cellStyle name="Normál 2 3 3" xfId="864"/>
    <cellStyle name="Normal 2 30" xfId="865"/>
    <cellStyle name="Normal 2 31" xfId="866"/>
    <cellStyle name="Normal 2 32" xfId="867"/>
    <cellStyle name="Normal 2 33" xfId="868"/>
    <cellStyle name="Normal 2 34" xfId="869"/>
    <cellStyle name="Normal 2 35" xfId="870"/>
    <cellStyle name="Normal 2 36" xfId="871"/>
    <cellStyle name="Normal 2 37" xfId="872"/>
    <cellStyle name="Normal 2 38" xfId="873"/>
    <cellStyle name="Normal 2 39" xfId="874"/>
    <cellStyle name="Normal 2 4" xfId="875"/>
    <cellStyle name="Normál 2 4" xfId="876"/>
    <cellStyle name="Normal 2 40" xfId="877"/>
    <cellStyle name="Normal 2 41" xfId="878"/>
    <cellStyle name="Normal 2 42" xfId="879"/>
    <cellStyle name="Normal 2 43" xfId="880"/>
    <cellStyle name="Normal 2 44" xfId="881"/>
    <cellStyle name="Normal 2 45" xfId="882"/>
    <cellStyle name="Normal 2 46" xfId="883"/>
    <cellStyle name="Normal 2 47" xfId="884"/>
    <cellStyle name="Normal 2 48" xfId="885"/>
    <cellStyle name="Normal 2 49" xfId="886"/>
    <cellStyle name="Normal 2 5" xfId="887"/>
    <cellStyle name="Normál 2 5" xfId="888"/>
    <cellStyle name="Normal 2 50" xfId="889"/>
    <cellStyle name="Normal 2 51" xfId="890"/>
    <cellStyle name="Normal 2 52" xfId="891"/>
    <cellStyle name="Normal 2 53" xfId="892"/>
    <cellStyle name="Normal 2 54" xfId="893"/>
    <cellStyle name="Normal 2 55" xfId="894"/>
    <cellStyle name="Normal 2 56" xfId="895"/>
    <cellStyle name="Normal 2 57" xfId="896"/>
    <cellStyle name="Normal 2 58" xfId="897"/>
    <cellStyle name="Normal 2 59" xfId="898"/>
    <cellStyle name="Normal 2 6" xfId="899"/>
    <cellStyle name="Normál 2 6" xfId="900"/>
    <cellStyle name="Normal 2 60" xfId="901"/>
    <cellStyle name="Normal 2 61" xfId="902"/>
    <cellStyle name="Normal 2 7" xfId="903"/>
    <cellStyle name="Normál 2 7" xfId="904"/>
    <cellStyle name="Normál 2 7 2" xfId="905"/>
    <cellStyle name="Normal 2 8" xfId="906"/>
    <cellStyle name="Normál 2 8" xfId="907"/>
    <cellStyle name="Normál 2 8 2" xfId="908"/>
    <cellStyle name="Normál 2 8 3" xfId="909"/>
    <cellStyle name="Normal 2 9" xfId="910"/>
    <cellStyle name="Normál 2 9" xfId="911"/>
    <cellStyle name="Normal 3" xfId="912"/>
    <cellStyle name="Normál 3" xfId="913"/>
    <cellStyle name="Normál 3 2" xfId="914"/>
    <cellStyle name="Normál 3 2 2" xfId="915"/>
    <cellStyle name="Normál 4" xfId="916"/>
    <cellStyle name="Normál 4 2" xfId="917"/>
    <cellStyle name="Normál 4 3" xfId="918"/>
    <cellStyle name="Normál 4 4" xfId="919"/>
    <cellStyle name="Normál 5" xfId="920"/>
    <cellStyle name="Normál 5 2" xfId="921"/>
    <cellStyle name="Normál 5 3" xfId="922"/>
    <cellStyle name="Normál 6" xfId="923"/>
    <cellStyle name="Normál 6 2" xfId="924"/>
    <cellStyle name="Normál 6 2 2" xfId="925"/>
    <cellStyle name="Normál 7" xfId="926"/>
    <cellStyle name="Normál 7 2" xfId="927"/>
    <cellStyle name="Normál 8" xfId="928"/>
    <cellStyle name="Normál 8 2" xfId="929"/>
    <cellStyle name="Normál 9" xfId="930"/>
    <cellStyle name="Normál 9 2" xfId="931"/>
    <cellStyle name="Normál_Étlap 2012 30" xfId="932"/>
    <cellStyle name="Normál_Munka1" xfId="933"/>
    <cellStyle name="Note" xfId="934"/>
    <cellStyle name="Note 2" xfId="935"/>
    <cellStyle name="Note 2 2" xfId="936"/>
    <cellStyle name="Note 2 3" xfId="937"/>
    <cellStyle name="Note 2 3 2" xfId="938"/>
    <cellStyle name="Note 3" xfId="939"/>
    <cellStyle name="Output" xfId="940"/>
    <cellStyle name="Output 2" xfId="941"/>
    <cellStyle name="Output 3" xfId="942"/>
    <cellStyle name="Összesen" xfId="943"/>
    <cellStyle name="Összesen 2" xfId="944"/>
    <cellStyle name="Összesen 2 2" xfId="945"/>
    <cellStyle name="Összesen 2 3" xfId="946"/>
    <cellStyle name="Összesen 3" xfId="947"/>
    <cellStyle name="Összesen 3 2" xfId="948"/>
    <cellStyle name="Összesen 4" xfId="949"/>
    <cellStyle name="Currency" xfId="950"/>
    <cellStyle name="Currency [0]" xfId="951"/>
    <cellStyle name="Pénznem 2" xfId="952"/>
    <cellStyle name="Pénznem 3" xfId="953"/>
    <cellStyle name="Result" xfId="954"/>
    <cellStyle name="Result2" xfId="955"/>
    <cellStyle name="Rossz" xfId="956"/>
    <cellStyle name="Rossz 2" xfId="957"/>
    <cellStyle name="Rossz 2 2" xfId="958"/>
    <cellStyle name="Rossz 2 3" xfId="959"/>
    <cellStyle name="Rossz 3" xfId="960"/>
    <cellStyle name="Rossz 3 2" xfId="961"/>
    <cellStyle name="Rossz 4" xfId="962"/>
    <cellStyle name="Semleges" xfId="963"/>
    <cellStyle name="Semleges 2" xfId="964"/>
    <cellStyle name="Semleges 2 2" xfId="965"/>
    <cellStyle name="Semleges 2 3" xfId="966"/>
    <cellStyle name="Semleges 3" xfId="967"/>
    <cellStyle name="Semleges 3 2" xfId="968"/>
    <cellStyle name="Semleges 4" xfId="969"/>
    <cellStyle name="Számítás" xfId="970"/>
    <cellStyle name="Számítás 2" xfId="971"/>
    <cellStyle name="Számítás 2 2" xfId="972"/>
    <cellStyle name="Számítás 2 3" xfId="973"/>
    <cellStyle name="Számítás 3" xfId="974"/>
    <cellStyle name="Számítás 3 2" xfId="975"/>
    <cellStyle name="Számítás 4" xfId="976"/>
    <cellStyle name="Percent" xfId="977"/>
    <cellStyle name="Százalék 2" xfId="978"/>
    <cellStyle name="Title" xfId="979"/>
    <cellStyle name="Title 2" xfId="980"/>
    <cellStyle name="Title 3" xfId="981"/>
    <cellStyle name="Total" xfId="982"/>
    <cellStyle name="Total 2" xfId="983"/>
    <cellStyle name="Total 3" xfId="984"/>
    <cellStyle name="Warning Text" xfId="985"/>
    <cellStyle name="Warning Text 2" xfId="986"/>
    <cellStyle name="Warning Text 3" xfId="9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69</xdr:row>
      <xdr:rowOff>600075</xdr:rowOff>
    </xdr:from>
    <xdr:to>
      <xdr:col>2</xdr:col>
      <xdr:colOff>0</xdr:colOff>
      <xdr:row>70</xdr:row>
      <xdr:rowOff>19050</xdr:rowOff>
    </xdr:to>
    <xdr:sp>
      <xdr:nvSpPr>
        <xdr:cNvPr id="1" name="$D$54"/>
        <xdr:cNvSpPr>
          <a:spLocks/>
        </xdr:cNvSpPr>
      </xdr:nvSpPr>
      <xdr:spPr>
        <a:xfrm>
          <a:off x="1790700" y="705231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345 Ft</a:t>
          </a:r>
        </a:p>
      </xdr:txBody>
    </xdr:sp>
    <xdr:clientData fLocksWithSheet="0"/>
  </xdr:twoCellAnchor>
  <xdr:twoCellAnchor>
    <xdr:from>
      <xdr:col>2</xdr:col>
      <xdr:colOff>0</xdr:colOff>
      <xdr:row>69</xdr:row>
      <xdr:rowOff>600075</xdr:rowOff>
    </xdr:from>
    <xdr:to>
      <xdr:col>2</xdr:col>
      <xdr:colOff>0</xdr:colOff>
      <xdr:row>70</xdr:row>
      <xdr:rowOff>19050</xdr:rowOff>
    </xdr:to>
    <xdr:sp>
      <xdr:nvSpPr>
        <xdr:cNvPr id="2" name="$F$54"/>
        <xdr:cNvSpPr>
          <a:spLocks/>
        </xdr:cNvSpPr>
      </xdr:nvSpPr>
      <xdr:spPr>
        <a:xfrm>
          <a:off x="1790700" y="705231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325 Ft</a:t>
          </a:r>
        </a:p>
      </xdr:txBody>
    </xdr:sp>
    <xdr:clientData fLocksWithSheet="0"/>
  </xdr:twoCellAnchor>
  <xdr:twoCellAnchor>
    <xdr:from>
      <xdr:col>2</xdr:col>
      <xdr:colOff>0</xdr:colOff>
      <xdr:row>69</xdr:row>
      <xdr:rowOff>609600</xdr:rowOff>
    </xdr:from>
    <xdr:to>
      <xdr:col>2</xdr:col>
      <xdr:colOff>0</xdr:colOff>
      <xdr:row>70</xdr:row>
      <xdr:rowOff>19050</xdr:rowOff>
    </xdr:to>
    <xdr:sp>
      <xdr:nvSpPr>
        <xdr:cNvPr id="3" name="$H$54"/>
        <xdr:cNvSpPr>
          <a:spLocks/>
        </xdr:cNvSpPr>
      </xdr:nvSpPr>
      <xdr:spPr>
        <a:xfrm>
          <a:off x="1790700" y="705326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305 Ft</a:t>
          </a:r>
        </a:p>
      </xdr:txBody>
    </xdr:sp>
    <xdr:clientData fLocksWithSheet="0"/>
  </xdr:twoCellAnchor>
  <xdr:twoCellAnchor>
    <xdr:from>
      <xdr:col>4</xdr:col>
      <xdr:colOff>0</xdr:colOff>
      <xdr:row>69</xdr:row>
      <xdr:rowOff>800100</xdr:rowOff>
    </xdr:from>
    <xdr:to>
      <xdr:col>4</xdr:col>
      <xdr:colOff>0</xdr:colOff>
      <xdr:row>70</xdr:row>
      <xdr:rowOff>0</xdr:rowOff>
    </xdr:to>
    <xdr:sp>
      <xdr:nvSpPr>
        <xdr:cNvPr id="4" name="$F$48"/>
        <xdr:cNvSpPr>
          <a:spLocks/>
        </xdr:cNvSpPr>
      </xdr:nvSpPr>
      <xdr:spPr>
        <a:xfrm>
          <a:off x="4086225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4</xdr:col>
      <xdr:colOff>28575</xdr:colOff>
      <xdr:row>70</xdr:row>
      <xdr:rowOff>9525</xdr:rowOff>
    </xdr:from>
    <xdr:to>
      <xdr:col>4</xdr:col>
      <xdr:colOff>28575</xdr:colOff>
      <xdr:row>70</xdr:row>
      <xdr:rowOff>38100</xdr:rowOff>
    </xdr:to>
    <xdr:sp>
      <xdr:nvSpPr>
        <xdr:cNvPr id="5" name="$F$47"/>
        <xdr:cNvSpPr>
          <a:spLocks/>
        </xdr:cNvSpPr>
      </xdr:nvSpPr>
      <xdr:spPr>
        <a:xfrm>
          <a:off x="4114800" y="70732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4</xdr:col>
      <xdr:colOff>0</xdr:colOff>
      <xdr:row>70</xdr:row>
      <xdr:rowOff>19050</xdr:rowOff>
    </xdr:from>
    <xdr:to>
      <xdr:col>4</xdr:col>
      <xdr:colOff>0</xdr:colOff>
      <xdr:row>70</xdr:row>
      <xdr:rowOff>76200</xdr:rowOff>
    </xdr:to>
    <xdr:sp>
      <xdr:nvSpPr>
        <xdr:cNvPr id="6" name="$F$47"/>
        <xdr:cNvSpPr>
          <a:spLocks/>
        </xdr:cNvSpPr>
      </xdr:nvSpPr>
      <xdr:spPr>
        <a:xfrm>
          <a:off x="4086225" y="707421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2</xdr:col>
      <xdr:colOff>0</xdr:colOff>
      <xdr:row>69</xdr:row>
      <xdr:rowOff>600075</xdr:rowOff>
    </xdr:from>
    <xdr:to>
      <xdr:col>2</xdr:col>
      <xdr:colOff>0</xdr:colOff>
      <xdr:row>70</xdr:row>
      <xdr:rowOff>19050</xdr:rowOff>
    </xdr:to>
    <xdr:sp>
      <xdr:nvSpPr>
        <xdr:cNvPr id="7" name="$D$54"/>
        <xdr:cNvSpPr>
          <a:spLocks/>
        </xdr:cNvSpPr>
      </xdr:nvSpPr>
      <xdr:spPr>
        <a:xfrm>
          <a:off x="1790700" y="705231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345 Ft</a:t>
          </a:r>
        </a:p>
      </xdr:txBody>
    </xdr:sp>
    <xdr:clientData fLocksWithSheet="0"/>
  </xdr:twoCellAnchor>
  <xdr:twoCellAnchor>
    <xdr:from>
      <xdr:col>2</xdr:col>
      <xdr:colOff>0</xdr:colOff>
      <xdr:row>69</xdr:row>
      <xdr:rowOff>600075</xdr:rowOff>
    </xdr:from>
    <xdr:to>
      <xdr:col>2</xdr:col>
      <xdr:colOff>0</xdr:colOff>
      <xdr:row>70</xdr:row>
      <xdr:rowOff>19050</xdr:rowOff>
    </xdr:to>
    <xdr:sp>
      <xdr:nvSpPr>
        <xdr:cNvPr id="8" name="$F$54"/>
        <xdr:cNvSpPr>
          <a:spLocks/>
        </xdr:cNvSpPr>
      </xdr:nvSpPr>
      <xdr:spPr>
        <a:xfrm>
          <a:off x="1790700" y="705231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325 Ft</a:t>
          </a:r>
        </a:p>
      </xdr:txBody>
    </xdr:sp>
    <xdr:clientData fLocksWithSheet="0"/>
  </xdr:twoCellAnchor>
  <xdr:twoCellAnchor>
    <xdr:from>
      <xdr:col>2</xdr:col>
      <xdr:colOff>0</xdr:colOff>
      <xdr:row>69</xdr:row>
      <xdr:rowOff>609600</xdr:rowOff>
    </xdr:from>
    <xdr:to>
      <xdr:col>2</xdr:col>
      <xdr:colOff>0</xdr:colOff>
      <xdr:row>70</xdr:row>
      <xdr:rowOff>19050</xdr:rowOff>
    </xdr:to>
    <xdr:sp>
      <xdr:nvSpPr>
        <xdr:cNvPr id="9" name="$H$54"/>
        <xdr:cNvSpPr>
          <a:spLocks/>
        </xdr:cNvSpPr>
      </xdr:nvSpPr>
      <xdr:spPr>
        <a:xfrm>
          <a:off x="1790700" y="705326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305 Ft</a:t>
          </a:r>
        </a:p>
      </xdr:txBody>
    </xdr:sp>
    <xdr:clientData fLocksWithSheet="0"/>
  </xdr:twoCellAnchor>
  <xdr:twoCellAnchor>
    <xdr:from>
      <xdr:col>4</xdr:col>
      <xdr:colOff>0</xdr:colOff>
      <xdr:row>69</xdr:row>
      <xdr:rowOff>800100</xdr:rowOff>
    </xdr:from>
    <xdr:to>
      <xdr:col>4</xdr:col>
      <xdr:colOff>0</xdr:colOff>
      <xdr:row>70</xdr:row>
      <xdr:rowOff>0</xdr:rowOff>
    </xdr:to>
    <xdr:sp>
      <xdr:nvSpPr>
        <xdr:cNvPr id="10" name="$F$48"/>
        <xdr:cNvSpPr>
          <a:spLocks/>
        </xdr:cNvSpPr>
      </xdr:nvSpPr>
      <xdr:spPr>
        <a:xfrm>
          <a:off x="4086225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4</xdr:col>
      <xdr:colOff>28575</xdr:colOff>
      <xdr:row>70</xdr:row>
      <xdr:rowOff>9525</xdr:rowOff>
    </xdr:from>
    <xdr:to>
      <xdr:col>4</xdr:col>
      <xdr:colOff>28575</xdr:colOff>
      <xdr:row>70</xdr:row>
      <xdr:rowOff>38100</xdr:rowOff>
    </xdr:to>
    <xdr:sp>
      <xdr:nvSpPr>
        <xdr:cNvPr id="11" name="$F$47"/>
        <xdr:cNvSpPr>
          <a:spLocks/>
        </xdr:cNvSpPr>
      </xdr:nvSpPr>
      <xdr:spPr>
        <a:xfrm>
          <a:off x="4114800" y="70732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4</xdr:col>
      <xdr:colOff>0</xdr:colOff>
      <xdr:row>70</xdr:row>
      <xdr:rowOff>19050</xdr:rowOff>
    </xdr:from>
    <xdr:to>
      <xdr:col>4</xdr:col>
      <xdr:colOff>0</xdr:colOff>
      <xdr:row>70</xdr:row>
      <xdr:rowOff>76200</xdr:rowOff>
    </xdr:to>
    <xdr:sp>
      <xdr:nvSpPr>
        <xdr:cNvPr id="12" name="$F$47"/>
        <xdr:cNvSpPr>
          <a:spLocks/>
        </xdr:cNvSpPr>
      </xdr:nvSpPr>
      <xdr:spPr>
        <a:xfrm>
          <a:off x="4086225" y="707421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2</xdr:col>
      <xdr:colOff>0</xdr:colOff>
      <xdr:row>69</xdr:row>
      <xdr:rowOff>800100</xdr:rowOff>
    </xdr:from>
    <xdr:to>
      <xdr:col>2</xdr:col>
      <xdr:colOff>0</xdr:colOff>
      <xdr:row>70</xdr:row>
      <xdr:rowOff>0</xdr:rowOff>
    </xdr:to>
    <xdr:sp>
      <xdr:nvSpPr>
        <xdr:cNvPr id="13" name="$F$48"/>
        <xdr:cNvSpPr>
          <a:spLocks/>
        </xdr:cNvSpPr>
      </xdr:nvSpPr>
      <xdr:spPr>
        <a:xfrm>
          <a:off x="1790700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2</xdr:col>
      <xdr:colOff>9525</xdr:colOff>
      <xdr:row>70</xdr:row>
      <xdr:rowOff>9525</xdr:rowOff>
    </xdr:from>
    <xdr:to>
      <xdr:col>2</xdr:col>
      <xdr:colOff>19050</xdr:colOff>
      <xdr:row>70</xdr:row>
      <xdr:rowOff>38100</xdr:rowOff>
    </xdr:to>
    <xdr:sp>
      <xdr:nvSpPr>
        <xdr:cNvPr id="14" name="$F$47"/>
        <xdr:cNvSpPr>
          <a:spLocks/>
        </xdr:cNvSpPr>
      </xdr:nvSpPr>
      <xdr:spPr>
        <a:xfrm>
          <a:off x="1800225" y="7073265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2</xdr:col>
      <xdr:colOff>0</xdr:colOff>
      <xdr:row>70</xdr:row>
      <xdr:rowOff>19050</xdr:rowOff>
    </xdr:from>
    <xdr:to>
      <xdr:col>2</xdr:col>
      <xdr:colOff>0</xdr:colOff>
      <xdr:row>70</xdr:row>
      <xdr:rowOff>76200</xdr:rowOff>
    </xdr:to>
    <xdr:sp>
      <xdr:nvSpPr>
        <xdr:cNvPr id="15" name="$F$47"/>
        <xdr:cNvSpPr>
          <a:spLocks/>
        </xdr:cNvSpPr>
      </xdr:nvSpPr>
      <xdr:spPr>
        <a:xfrm>
          <a:off x="1790700" y="707421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2</xdr:col>
      <xdr:colOff>0</xdr:colOff>
      <xdr:row>69</xdr:row>
      <xdr:rowOff>800100</xdr:rowOff>
    </xdr:from>
    <xdr:to>
      <xdr:col>2</xdr:col>
      <xdr:colOff>0</xdr:colOff>
      <xdr:row>70</xdr:row>
      <xdr:rowOff>0</xdr:rowOff>
    </xdr:to>
    <xdr:sp>
      <xdr:nvSpPr>
        <xdr:cNvPr id="16" name="$F$48"/>
        <xdr:cNvSpPr>
          <a:spLocks/>
        </xdr:cNvSpPr>
      </xdr:nvSpPr>
      <xdr:spPr>
        <a:xfrm>
          <a:off x="1790700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2</xdr:col>
      <xdr:colOff>9525</xdr:colOff>
      <xdr:row>70</xdr:row>
      <xdr:rowOff>9525</xdr:rowOff>
    </xdr:from>
    <xdr:to>
      <xdr:col>2</xdr:col>
      <xdr:colOff>19050</xdr:colOff>
      <xdr:row>70</xdr:row>
      <xdr:rowOff>38100</xdr:rowOff>
    </xdr:to>
    <xdr:sp>
      <xdr:nvSpPr>
        <xdr:cNvPr id="17" name="$F$47"/>
        <xdr:cNvSpPr>
          <a:spLocks/>
        </xdr:cNvSpPr>
      </xdr:nvSpPr>
      <xdr:spPr>
        <a:xfrm>
          <a:off x="1800225" y="7073265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2</xdr:col>
      <xdr:colOff>0</xdr:colOff>
      <xdr:row>70</xdr:row>
      <xdr:rowOff>19050</xdr:rowOff>
    </xdr:from>
    <xdr:to>
      <xdr:col>2</xdr:col>
      <xdr:colOff>0</xdr:colOff>
      <xdr:row>70</xdr:row>
      <xdr:rowOff>76200</xdr:rowOff>
    </xdr:to>
    <xdr:sp>
      <xdr:nvSpPr>
        <xdr:cNvPr id="18" name="$F$47"/>
        <xdr:cNvSpPr>
          <a:spLocks/>
        </xdr:cNvSpPr>
      </xdr:nvSpPr>
      <xdr:spPr>
        <a:xfrm>
          <a:off x="1790700" y="707421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13</xdr:col>
      <xdr:colOff>0</xdr:colOff>
      <xdr:row>69</xdr:row>
      <xdr:rowOff>800100</xdr:rowOff>
    </xdr:from>
    <xdr:to>
      <xdr:col>13</xdr:col>
      <xdr:colOff>0</xdr:colOff>
      <xdr:row>70</xdr:row>
      <xdr:rowOff>0</xdr:rowOff>
    </xdr:to>
    <xdr:sp>
      <xdr:nvSpPr>
        <xdr:cNvPr id="19" name="$F$48"/>
        <xdr:cNvSpPr>
          <a:spLocks/>
        </xdr:cNvSpPr>
      </xdr:nvSpPr>
      <xdr:spPr>
        <a:xfrm>
          <a:off x="13687425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13</xdr:col>
      <xdr:colOff>0</xdr:colOff>
      <xdr:row>69</xdr:row>
      <xdr:rowOff>800100</xdr:rowOff>
    </xdr:from>
    <xdr:to>
      <xdr:col>13</xdr:col>
      <xdr:colOff>0</xdr:colOff>
      <xdr:row>70</xdr:row>
      <xdr:rowOff>0</xdr:rowOff>
    </xdr:to>
    <xdr:sp>
      <xdr:nvSpPr>
        <xdr:cNvPr id="20" name="$F$48"/>
        <xdr:cNvSpPr>
          <a:spLocks/>
        </xdr:cNvSpPr>
      </xdr:nvSpPr>
      <xdr:spPr>
        <a:xfrm>
          <a:off x="13687425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4</xdr:col>
      <xdr:colOff>0</xdr:colOff>
      <xdr:row>69</xdr:row>
      <xdr:rowOff>800100</xdr:rowOff>
    </xdr:from>
    <xdr:to>
      <xdr:col>4</xdr:col>
      <xdr:colOff>0</xdr:colOff>
      <xdr:row>70</xdr:row>
      <xdr:rowOff>0</xdr:rowOff>
    </xdr:to>
    <xdr:sp>
      <xdr:nvSpPr>
        <xdr:cNvPr id="21" name="$F$48"/>
        <xdr:cNvSpPr>
          <a:spLocks/>
        </xdr:cNvSpPr>
      </xdr:nvSpPr>
      <xdr:spPr>
        <a:xfrm>
          <a:off x="4086225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4</xdr:col>
      <xdr:colOff>0</xdr:colOff>
      <xdr:row>69</xdr:row>
      <xdr:rowOff>800100</xdr:rowOff>
    </xdr:from>
    <xdr:to>
      <xdr:col>4</xdr:col>
      <xdr:colOff>0</xdr:colOff>
      <xdr:row>70</xdr:row>
      <xdr:rowOff>0</xdr:rowOff>
    </xdr:to>
    <xdr:sp>
      <xdr:nvSpPr>
        <xdr:cNvPr id="22" name="$F$48"/>
        <xdr:cNvSpPr>
          <a:spLocks/>
        </xdr:cNvSpPr>
      </xdr:nvSpPr>
      <xdr:spPr>
        <a:xfrm>
          <a:off x="4086225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2</xdr:col>
      <xdr:colOff>0</xdr:colOff>
      <xdr:row>69</xdr:row>
      <xdr:rowOff>800100</xdr:rowOff>
    </xdr:from>
    <xdr:to>
      <xdr:col>2</xdr:col>
      <xdr:colOff>0</xdr:colOff>
      <xdr:row>70</xdr:row>
      <xdr:rowOff>0</xdr:rowOff>
    </xdr:to>
    <xdr:sp>
      <xdr:nvSpPr>
        <xdr:cNvPr id="23" name="$F$48"/>
        <xdr:cNvSpPr>
          <a:spLocks/>
        </xdr:cNvSpPr>
      </xdr:nvSpPr>
      <xdr:spPr>
        <a:xfrm>
          <a:off x="1790700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2</xdr:col>
      <xdr:colOff>0</xdr:colOff>
      <xdr:row>69</xdr:row>
      <xdr:rowOff>800100</xdr:rowOff>
    </xdr:from>
    <xdr:to>
      <xdr:col>2</xdr:col>
      <xdr:colOff>0</xdr:colOff>
      <xdr:row>70</xdr:row>
      <xdr:rowOff>0</xdr:rowOff>
    </xdr:to>
    <xdr:sp>
      <xdr:nvSpPr>
        <xdr:cNvPr id="24" name="$F$48"/>
        <xdr:cNvSpPr>
          <a:spLocks/>
        </xdr:cNvSpPr>
      </xdr:nvSpPr>
      <xdr:spPr>
        <a:xfrm>
          <a:off x="1790700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13</xdr:col>
      <xdr:colOff>9525</xdr:colOff>
      <xdr:row>1</xdr:row>
      <xdr:rowOff>19050</xdr:rowOff>
    </xdr:to>
    <xdr:pic>
      <xdr:nvPicPr>
        <xdr:cNvPr id="25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96950" cy="1733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69</xdr:row>
      <xdr:rowOff>800100</xdr:rowOff>
    </xdr:from>
    <xdr:to>
      <xdr:col>6</xdr:col>
      <xdr:colOff>0</xdr:colOff>
      <xdr:row>70</xdr:row>
      <xdr:rowOff>0</xdr:rowOff>
    </xdr:to>
    <xdr:sp>
      <xdr:nvSpPr>
        <xdr:cNvPr id="26" name="$F$48"/>
        <xdr:cNvSpPr>
          <a:spLocks/>
        </xdr:cNvSpPr>
      </xdr:nvSpPr>
      <xdr:spPr>
        <a:xfrm>
          <a:off x="6381750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6</xdr:col>
      <xdr:colOff>28575</xdr:colOff>
      <xdr:row>70</xdr:row>
      <xdr:rowOff>9525</xdr:rowOff>
    </xdr:from>
    <xdr:to>
      <xdr:col>6</xdr:col>
      <xdr:colOff>28575</xdr:colOff>
      <xdr:row>70</xdr:row>
      <xdr:rowOff>38100</xdr:rowOff>
    </xdr:to>
    <xdr:sp>
      <xdr:nvSpPr>
        <xdr:cNvPr id="27" name="$F$47"/>
        <xdr:cNvSpPr>
          <a:spLocks/>
        </xdr:cNvSpPr>
      </xdr:nvSpPr>
      <xdr:spPr>
        <a:xfrm>
          <a:off x="6410325" y="70732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6</xdr:col>
      <xdr:colOff>0</xdr:colOff>
      <xdr:row>70</xdr:row>
      <xdr:rowOff>19050</xdr:rowOff>
    </xdr:from>
    <xdr:to>
      <xdr:col>6</xdr:col>
      <xdr:colOff>0</xdr:colOff>
      <xdr:row>70</xdr:row>
      <xdr:rowOff>76200</xdr:rowOff>
    </xdr:to>
    <xdr:sp>
      <xdr:nvSpPr>
        <xdr:cNvPr id="28" name="$F$47"/>
        <xdr:cNvSpPr>
          <a:spLocks/>
        </xdr:cNvSpPr>
      </xdr:nvSpPr>
      <xdr:spPr>
        <a:xfrm>
          <a:off x="6381750" y="707421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6</xdr:col>
      <xdr:colOff>0</xdr:colOff>
      <xdr:row>69</xdr:row>
      <xdr:rowOff>800100</xdr:rowOff>
    </xdr:from>
    <xdr:to>
      <xdr:col>6</xdr:col>
      <xdr:colOff>0</xdr:colOff>
      <xdr:row>70</xdr:row>
      <xdr:rowOff>0</xdr:rowOff>
    </xdr:to>
    <xdr:sp>
      <xdr:nvSpPr>
        <xdr:cNvPr id="29" name="$F$48"/>
        <xdr:cNvSpPr>
          <a:spLocks/>
        </xdr:cNvSpPr>
      </xdr:nvSpPr>
      <xdr:spPr>
        <a:xfrm>
          <a:off x="6381750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6</xdr:col>
      <xdr:colOff>28575</xdr:colOff>
      <xdr:row>70</xdr:row>
      <xdr:rowOff>9525</xdr:rowOff>
    </xdr:from>
    <xdr:to>
      <xdr:col>6</xdr:col>
      <xdr:colOff>28575</xdr:colOff>
      <xdr:row>70</xdr:row>
      <xdr:rowOff>38100</xdr:rowOff>
    </xdr:to>
    <xdr:sp>
      <xdr:nvSpPr>
        <xdr:cNvPr id="30" name="$F$47"/>
        <xdr:cNvSpPr>
          <a:spLocks/>
        </xdr:cNvSpPr>
      </xdr:nvSpPr>
      <xdr:spPr>
        <a:xfrm>
          <a:off x="6410325" y="707326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6</xdr:col>
      <xdr:colOff>0</xdr:colOff>
      <xdr:row>70</xdr:row>
      <xdr:rowOff>19050</xdr:rowOff>
    </xdr:from>
    <xdr:to>
      <xdr:col>6</xdr:col>
      <xdr:colOff>0</xdr:colOff>
      <xdr:row>70</xdr:row>
      <xdr:rowOff>76200</xdr:rowOff>
    </xdr:to>
    <xdr:sp>
      <xdr:nvSpPr>
        <xdr:cNvPr id="31" name="$F$47"/>
        <xdr:cNvSpPr>
          <a:spLocks/>
        </xdr:cNvSpPr>
      </xdr:nvSpPr>
      <xdr:spPr>
        <a:xfrm>
          <a:off x="6381750" y="707421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6</xdr:col>
      <xdr:colOff>0</xdr:colOff>
      <xdr:row>69</xdr:row>
      <xdr:rowOff>800100</xdr:rowOff>
    </xdr:from>
    <xdr:to>
      <xdr:col>6</xdr:col>
      <xdr:colOff>0</xdr:colOff>
      <xdr:row>70</xdr:row>
      <xdr:rowOff>0</xdr:rowOff>
    </xdr:to>
    <xdr:sp>
      <xdr:nvSpPr>
        <xdr:cNvPr id="32" name="$F$48"/>
        <xdr:cNvSpPr>
          <a:spLocks/>
        </xdr:cNvSpPr>
      </xdr:nvSpPr>
      <xdr:spPr>
        <a:xfrm>
          <a:off x="6381750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6</xdr:col>
      <xdr:colOff>0</xdr:colOff>
      <xdr:row>69</xdr:row>
      <xdr:rowOff>800100</xdr:rowOff>
    </xdr:from>
    <xdr:to>
      <xdr:col>6</xdr:col>
      <xdr:colOff>0</xdr:colOff>
      <xdr:row>70</xdr:row>
      <xdr:rowOff>0</xdr:rowOff>
    </xdr:to>
    <xdr:sp>
      <xdr:nvSpPr>
        <xdr:cNvPr id="33" name="$F$48"/>
        <xdr:cNvSpPr>
          <a:spLocks/>
        </xdr:cNvSpPr>
      </xdr:nvSpPr>
      <xdr:spPr>
        <a:xfrm>
          <a:off x="6381750" y="7072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LETALSERVER\kozos\Konyha\&#233;tlap%20WEBRE\WEBRE-magyar\2024\Etlap_2024_10_h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Étlap"/>
      <sheetName val="MEG.LAP"/>
      <sheetName val="MEGRENDELŐLAP"/>
      <sheetName val="Árak"/>
    </sheetNames>
    <sheetDataSet>
      <sheetData sheetId="0">
        <row r="2">
          <cell r="A2" t="str">
            <v>10. hét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letal.hu" TargetMode="External" /><Relationship Id="rId2" Type="http://schemas.openxmlformats.org/officeDocument/2006/relationships/hyperlink" Target="http://www.teletal.h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zoomScale="60" zoomScaleNormal="60" zoomScaleSheetLayoutView="40" zoomScalePageLayoutView="0" workbookViewId="0" topLeftCell="A82">
      <selection activeCell="M86" sqref="M86:N86"/>
    </sheetView>
  </sheetViews>
  <sheetFormatPr defaultColWidth="9.140625" defaultRowHeight="12.75"/>
  <cols>
    <col min="1" max="1" width="4.57421875" style="12" customWidth="1"/>
    <col min="2" max="2" width="22.28125" style="2" customWidth="1"/>
    <col min="3" max="3" width="26.57421875" style="2" customWidth="1"/>
    <col min="4" max="4" width="7.8515625" style="3" customWidth="1"/>
    <col min="5" max="5" width="26.57421875" style="2" customWidth="1"/>
    <col min="6" max="6" width="7.8515625" style="3" customWidth="1"/>
    <col min="7" max="7" width="26.57421875" style="2" customWidth="1"/>
    <col min="8" max="8" width="7.8515625" style="3" customWidth="1"/>
    <col min="9" max="9" width="26.57421875" style="2" customWidth="1"/>
    <col min="10" max="10" width="9.28125" style="4" customWidth="1"/>
    <col min="11" max="11" width="26.57421875" style="2" customWidth="1"/>
    <col min="12" max="12" width="7.8515625" style="4" customWidth="1"/>
    <col min="13" max="13" width="4.8515625" style="4" customWidth="1"/>
    <col min="14" max="14" width="26.140625" style="4" customWidth="1"/>
    <col min="15" max="15" width="6.140625" style="5" customWidth="1"/>
    <col min="16" max="16" width="31.421875" style="2" customWidth="1"/>
    <col min="17" max="17" width="23.28125" style="2" customWidth="1"/>
    <col min="18" max="18" width="15.57421875" style="2" customWidth="1"/>
    <col min="19" max="19" width="36.421875" style="2" customWidth="1"/>
    <col min="20" max="20" width="13.28125" style="2" customWidth="1"/>
    <col min="21" max="21" width="17.7109375" style="2" customWidth="1"/>
    <col min="22" max="16384" width="9.140625" style="2" customWidth="1"/>
  </cols>
  <sheetData>
    <row r="1" spans="1:15" ht="135" customHeight="1" thickBot="1">
      <c r="A1" s="6"/>
      <c r="B1" s="7"/>
      <c r="C1" s="7"/>
      <c r="D1" s="8"/>
      <c r="E1" s="7"/>
      <c r="F1" s="8"/>
      <c r="G1" s="7"/>
      <c r="H1" s="8"/>
      <c r="I1" s="7"/>
      <c r="J1" s="9"/>
      <c r="K1" s="7"/>
      <c r="L1" s="9"/>
      <c r="M1" s="10"/>
      <c r="N1" s="2"/>
      <c r="O1" s="2"/>
    </row>
    <row r="2" spans="1:13" s="12" customFormat="1" ht="21" customHeight="1" thickBot="1">
      <c r="A2" s="385" t="s">
        <v>396</v>
      </c>
      <c r="B2" s="385"/>
      <c r="C2" s="386" t="s">
        <v>397</v>
      </c>
      <c r="D2" s="386"/>
      <c r="E2" s="386" t="s">
        <v>398</v>
      </c>
      <c r="F2" s="386"/>
      <c r="G2" s="386" t="s">
        <v>399</v>
      </c>
      <c r="H2" s="386"/>
      <c r="I2" s="386" t="s">
        <v>400</v>
      </c>
      <c r="J2" s="386"/>
      <c r="K2" s="386" t="s">
        <v>401</v>
      </c>
      <c r="L2" s="386"/>
      <c r="M2" s="11"/>
    </row>
    <row r="3" spans="1:13" s="12" customFormat="1" ht="45" customHeight="1">
      <c r="A3" s="13" t="s">
        <v>0</v>
      </c>
      <c r="B3" s="14" t="s">
        <v>213</v>
      </c>
      <c r="C3" s="114" t="s">
        <v>100</v>
      </c>
      <c r="D3" s="88">
        <f>Árak!C2</f>
        <v>265</v>
      </c>
      <c r="E3" s="145" t="s">
        <v>101</v>
      </c>
      <c r="F3" s="158">
        <f>+Árak!D2</f>
        <v>265</v>
      </c>
      <c r="G3" s="145"/>
      <c r="H3" s="158">
        <f>+Árak!E2</f>
        <v>0</v>
      </c>
      <c r="I3" s="145" t="s">
        <v>2</v>
      </c>
      <c r="J3" s="149">
        <f>+Árak!F2</f>
        <v>265</v>
      </c>
      <c r="K3" s="310" t="s">
        <v>404</v>
      </c>
      <c r="L3" s="116">
        <f>Árak!G2</f>
        <v>265</v>
      </c>
      <c r="M3" s="372"/>
    </row>
    <row r="4" spans="1:13" s="12" customFormat="1" ht="39.75" customHeight="1">
      <c r="A4" s="15" t="s">
        <v>3</v>
      </c>
      <c r="B4" s="14" t="s">
        <v>213</v>
      </c>
      <c r="C4" s="114" t="s">
        <v>102</v>
      </c>
      <c r="D4" s="88">
        <f>Árak!C3</f>
        <v>285</v>
      </c>
      <c r="E4" s="114" t="s">
        <v>103</v>
      </c>
      <c r="F4" s="88">
        <f>+Árak!D3</f>
        <v>315</v>
      </c>
      <c r="G4" s="114"/>
      <c r="H4" s="88">
        <f>+Árak!E3</f>
        <v>0</v>
      </c>
      <c r="I4" s="310" t="s">
        <v>405</v>
      </c>
      <c r="J4" s="89">
        <f>+Árak!F3</f>
        <v>295</v>
      </c>
      <c r="K4" s="114" t="s">
        <v>216</v>
      </c>
      <c r="L4" s="116">
        <f>+Árak!G3</f>
        <v>305</v>
      </c>
      <c r="M4" s="372"/>
    </row>
    <row r="5" spans="1:15" ht="87.75" customHeight="1" thickBot="1">
      <c r="A5" s="16" t="s">
        <v>4</v>
      </c>
      <c r="B5" s="17" t="s">
        <v>5</v>
      </c>
      <c r="C5" s="114" t="s">
        <v>104</v>
      </c>
      <c r="D5" s="88">
        <f>Árak!C4</f>
        <v>825</v>
      </c>
      <c r="E5" s="114" t="s">
        <v>167</v>
      </c>
      <c r="F5" s="88">
        <f>+Árak!D4</f>
        <v>795</v>
      </c>
      <c r="G5" s="310" t="s">
        <v>406</v>
      </c>
      <c r="H5" s="88">
        <f>+Árak!E4</f>
        <v>750</v>
      </c>
      <c r="I5" s="114" t="s">
        <v>160</v>
      </c>
      <c r="J5" s="89">
        <f>+Árak!F4</f>
        <v>785</v>
      </c>
      <c r="K5" s="114" t="s">
        <v>161</v>
      </c>
      <c r="L5" s="116">
        <f>+Árak!G4</f>
        <v>720</v>
      </c>
      <c r="M5" s="373"/>
      <c r="N5" s="122"/>
      <c r="O5" s="2"/>
    </row>
    <row r="6" spans="1:15" ht="87" customHeight="1">
      <c r="A6" s="18" t="s">
        <v>6</v>
      </c>
      <c r="B6" s="19" t="s">
        <v>5</v>
      </c>
      <c r="C6" s="145" t="s">
        <v>162</v>
      </c>
      <c r="D6" s="158">
        <f>Árak!C5</f>
        <v>785</v>
      </c>
      <c r="E6" s="145" t="s">
        <v>163</v>
      </c>
      <c r="F6" s="158">
        <f>+Árak!D5</f>
        <v>830</v>
      </c>
      <c r="G6" s="145"/>
      <c r="H6" s="158">
        <f>+Árak!E5</f>
        <v>0</v>
      </c>
      <c r="I6" s="310" t="s">
        <v>407</v>
      </c>
      <c r="J6" s="149">
        <f>+Árak!F5</f>
        <v>840</v>
      </c>
      <c r="K6" s="145" t="s">
        <v>228</v>
      </c>
      <c r="L6" s="116">
        <f>+Árak!G5</f>
        <v>825</v>
      </c>
      <c r="M6" s="373"/>
      <c r="N6" s="113" t="s">
        <v>144</v>
      </c>
      <c r="O6" s="2"/>
    </row>
    <row r="7" spans="1:15" ht="67.5" customHeight="1">
      <c r="A7" s="18" t="s">
        <v>7</v>
      </c>
      <c r="B7" s="19" t="s">
        <v>5</v>
      </c>
      <c r="C7" s="145" t="s">
        <v>105</v>
      </c>
      <c r="D7" s="158">
        <f>Árak!C6</f>
        <v>795</v>
      </c>
      <c r="E7" s="145" t="s">
        <v>168</v>
      </c>
      <c r="F7" s="158">
        <f>+Árak!D6</f>
        <v>805</v>
      </c>
      <c r="G7" s="310" t="s">
        <v>408</v>
      </c>
      <c r="H7" s="158">
        <f>+Árak!E6</f>
        <v>840</v>
      </c>
      <c r="I7" s="145" t="s">
        <v>181</v>
      </c>
      <c r="J7" s="149">
        <f>+Árak!F6</f>
        <v>775</v>
      </c>
      <c r="K7" s="145" t="s">
        <v>106</v>
      </c>
      <c r="L7" s="116">
        <f>+Árak!G6</f>
        <v>840</v>
      </c>
      <c r="M7" s="373"/>
      <c r="N7" s="125" t="s">
        <v>173</v>
      </c>
      <c r="O7" s="2"/>
    </row>
    <row r="8" spans="1:15" ht="49.5" customHeight="1">
      <c r="A8" s="18" t="s">
        <v>8</v>
      </c>
      <c r="B8" s="19" t="s">
        <v>9</v>
      </c>
      <c r="C8" s="145" t="s">
        <v>166</v>
      </c>
      <c r="D8" s="158">
        <f>Árak!C7</f>
        <v>955</v>
      </c>
      <c r="E8" s="310" t="s">
        <v>409</v>
      </c>
      <c r="F8" s="158">
        <f>+Árak!D7</f>
        <v>905</v>
      </c>
      <c r="G8" s="145"/>
      <c r="H8" s="158">
        <f>+Árak!E7</f>
        <v>0</v>
      </c>
      <c r="I8" s="145" t="s">
        <v>165</v>
      </c>
      <c r="J8" s="149">
        <f>+Árak!F7</f>
        <v>935</v>
      </c>
      <c r="K8" s="145" t="s">
        <v>164</v>
      </c>
      <c r="L8" s="116">
        <f>+Árak!G7</f>
        <v>910</v>
      </c>
      <c r="M8" s="372"/>
      <c r="N8" s="2"/>
      <c r="O8" s="2"/>
    </row>
    <row r="9" spans="1:15" ht="47.25" customHeight="1">
      <c r="A9" s="20" t="s">
        <v>10</v>
      </c>
      <c r="B9" s="21" t="s">
        <v>11</v>
      </c>
      <c r="C9" s="145" t="s">
        <v>218</v>
      </c>
      <c r="D9" s="158">
        <f>Árak!C8</f>
        <v>1795</v>
      </c>
      <c r="E9" s="145" t="s">
        <v>107</v>
      </c>
      <c r="F9" s="158">
        <f>+Árak!D8</f>
        <v>1880</v>
      </c>
      <c r="G9" s="145"/>
      <c r="H9" s="158">
        <f>+Árak!E8</f>
        <v>0</v>
      </c>
      <c r="I9" s="145" t="s">
        <v>108</v>
      </c>
      <c r="J9" s="149">
        <f>+Árak!F8</f>
        <v>1785</v>
      </c>
      <c r="K9" s="145" t="s">
        <v>147</v>
      </c>
      <c r="L9" s="116">
        <f>+Árak!G8</f>
        <v>1820</v>
      </c>
      <c r="M9" s="372"/>
      <c r="N9" s="2"/>
      <c r="O9" s="2"/>
    </row>
    <row r="10" spans="1:15" ht="99.75" customHeight="1">
      <c r="A10" s="22" t="s">
        <v>12</v>
      </c>
      <c r="B10" s="23" t="s">
        <v>13</v>
      </c>
      <c r="C10" s="145" t="s">
        <v>149</v>
      </c>
      <c r="D10" s="158">
        <f>Árak!C9</f>
        <v>810</v>
      </c>
      <c r="E10" s="310" t="s">
        <v>281</v>
      </c>
      <c r="F10" s="158">
        <f>+Árak!D9</f>
        <v>755</v>
      </c>
      <c r="G10" s="145"/>
      <c r="H10" s="158">
        <f>+Árak!E9</f>
        <v>0</v>
      </c>
      <c r="I10" s="145" t="s">
        <v>154</v>
      </c>
      <c r="J10" s="149">
        <f>+Árak!F9</f>
        <v>805</v>
      </c>
      <c r="K10" s="145" t="s">
        <v>148</v>
      </c>
      <c r="L10" s="116">
        <f>+Árak!G9</f>
        <v>955</v>
      </c>
      <c r="M10" s="372"/>
      <c r="N10" s="2"/>
      <c r="O10" s="2"/>
    </row>
    <row r="11" spans="1:15" ht="39.75" customHeight="1">
      <c r="A11" s="24" t="s">
        <v>14</v>
      </c>
      <c r="B11" s="85" t="s">
        <v>15</v>
      </c>
      <c r="C11" s="167" t="s">
        <v>139</v>
      </c>
      <c r="D11" s="349">
        <f>Árak!C10</f>
        <v>1535</v>
      </c>
      <c r="E11" s="145" t="s">
        <v>96</v>
      </c>
      <c r="F11" s="349">
        <f>+Árak!D10</f>
        <v>1570</v>
      </c>
      <c r="G11" s="148"/>
      <c r="H11" s="349">
        <f>+Árak!E10</f>
        <v>0</v>
      </c>
      <c r="I11" s="311" t="s">
        <v>410</v>
      </c>
      <c r="K11" s="148" t="s">
        <v>307</v>
      </c>
      <c r="L11" s="379">
        <f>+Árak!G10</f>
        <v>1605</v>
      </c>
      <c r="M11" s="372"/>
      <c r="N11" s="2"/>
      <c r="O11" s="2"/>
    </row>
    <row r="12" spans="1:15" ht="51.75" customHeight="1">
      <c r="A12" s="25"/>
      <c r="B12" s="86"/>
      <c r="C12" s="168" t="s">
        <v>109</v>
      </c>
      <c r="D12" s="349"/>
      <c r="E12" s="145" t="s">
        <v>146</v>
      </c>
      <c r="F12" s="349"/>
      <c r="G12" s="146"/>
      <c r="H12" s="349"/>
      <c r="I12" s="312" t="s">
        <v>411</v>
      </c>
      <c r="J12" s="202">
        <f>+Árak!F10</f>
        <v>1685</v>
      </c>
      <c r="K12" s="146" t="s">
        <v>308</v>
      </c>
      <c r="L12" s="379"/>
      <c r="M12" s="372"/>
      <c r="N12" s="2"/>
      <c r="O12" s="2"/>
    </row>
    <row r="13" spans="1:15" ht="69" customHeight="1">
      <c r="A13" s="26"/>
      <c r="B13" s="87"/>
      <c r="C13" s="167" t="s">
        <v>110</v>
      </c>
      <c r="D13" s="158">
        <f>Árak!C11</f>
        <v>1520</v>
      </c>
      <c r="E13" s="145" t="s">
        <v>145</v>
      </c>
      <c r="F13" s="158">
        <f>+Árak!D11</f>
        <v>1590</v>
      </c>
      <c r="G13" s="148"/>
      <c r="H13" s="158">
        <f>+Árak!E11</f>
        <v>0</v>
      </c>
      <c r="I13" s="313" t="s">
        <v>412</v>
      </c>
      <c r="J13" s="202">
        <f>+Árak!F11</f>
        <v>1785</v>
      </c>
      <c r="K13" s="145" t="s">
        <v>309</v>
      </c>
      <c r="L13" s="116">
        <f>Árak!G11</f>
        <v>0</v>
      </c>
      <c r="M13" s="372"/>
      <c r="N13" s="2"/>
      <c r="O13" s="2"/>
    </row>
    <row r="14" spans="1:15" ht="51.75" customHeight="1">
      <c r="A14" s="24" t="s">
        <v>16</v>
      </c>
      <c r="B14" s="85" t="s">
        <v>17</v>
      </c>
      <c r="C14" s="145" t="s">
        <v>97</v>
      </c>
      <c r="D14" s="349">
        <f>Árak!C12</f>
        <v>1485</v>
      </c>
      <c r="E14" s="145" t="s">
        <v>18</v>
      </c>
      <c r="F14" s="349">
        <f>+Árak!D12</f>
        <v>1580</v>
      </c>
      <c r="G14" s="310" t="s">
        <v>413</v>
      </c>
      <c r="H14" s="349">
        <f>+Árak!E12</f>
        <v>1585</v>
      </c>
      <c r="I14" s="145" t="s">
        <v>98</v>
      </c>
      <c r="J14" s="378">
        <f>+Árak!F12</f>
        <v>1565</v>
      </c>
      <c r="K14" s="114" t="s">
        <v>346</v>
      </c>
      <c r="L14" s="379">
        <f>+Árak!G12</f>
        <v>1530</v>
      </c>
      <c r="M14" s="372"/>
      <c r="N14" s="2"/>
      <c r="O14" s="2"/>
    </row>
    <row r="15" spans="1:15" ht="45" customHeight="1">
      <c r="A15" s="25"/>
      <c r="B15" s="86"/>
      <c r="C15" s="145" t="s">
        <v>152</v>
      </c>
      <c r="D15" s="349"/>
      <c r="E15" s="145" t="s">
        <v>151</v>
      </c>
      <c r="F15" s="349"/>
      <c r="G15" s="310" t="s">
        <v>414</v>
      </c>
      <c r="H15" s="349"/>
      <c r="I15" s="145" t="s">
        <v>150</v>
      </c>
      <c r="J15" s="378"/>
      <c r="K15" s="114" t="s">
        <v>347</v>
      </c>
      <c r="L15" s="379"/>
      <c r="M15" s="372"/>
      <c r="N15" s="2"/>
      <c r="O15" s="2"/>
    </row>
    <row r="16" spans="1:15" ht="36.75" customHeight="1">
      <c r="A16" s="26"/>
      <c r="B16" s="87"/>
      <c r="C16" s="145" t="s">
        <v>229</v>
      </c>
      <c r="D16" s="158">
        <f>Árak!C13</f>
        <v>1645</v>
      </c>
      <c r="E16" s="145" t="s">
        <v>111</v>
      </c>
      <c r="F16" s="158">
        <f>+Árak!D13</f>
        <v>1585</v>
      </c>
      <c r="G16" s="310" t="s">
        <v>415</v>
      </c>
      <c r="H16" s="158">
        <f>+Árak!E13</f>
        <v>1495</v>
      </c>
      <c r="I16" s="145" t="s">
        <v>19</v>
      </c>
      <c r="J16" s="149">
        <f>+Árak!F13</f>
        <v>1585</v>
      </c>
      <c r="K16" s="114" t="s">
        <v>348</v>
      </c>
      <c r="L16" s="116">
        <f>+Árak!G13</f>
        <v>1450</v>
      </c>
      <c r="M16" s="372"/>
      <c r="N16" s="2"/>
      <c r="O16" s="2"/>
    </row>
    <row r="17" spans="1:15" ht="74.25" customHeight="1">
      <c r="A17" s="22" t="s">
        <v>20</v>
      </c>
      <c r="B17" s="23" t="s">
        <v>21</v>
      </c>
      <c r="C17" s="145" t="s">
        <v>112</v>
      </c>
      <c r="D17" s="158">
        <f>Árak!C14</f>
        <v>1575</v>
      </c>
      <c r="E17" s="145" t="s">
        <v>140</v>
      </c>
      <c r="F17" s="158">
        <f>+Árak!D14</f>
        <v>1605</v>
      </c>
      <c r="G17" s="145"/>
      <c r="H17" s="158">
        <f>+Árak!E14</f>
        <v>0</v>
      </c>
      <c r="I17" s="145" t="s">
        <v>113</v>
      </c>
      <c r="J17" s="149">
        <f>+Árak!F14</f>
        <v>1490</v>
      </c>
      <c r="K17" s="145" t="s">
        <v>289</v>
      </c>
      <c r="L17" s="116">
        <f>+Árak!G14</f>
        <v>1545</v>
      </c>
      <c r="M17" s="372"/>
      <c r="N17" s="2"/>
      <c r="O17" s="2"/>
    </row>
    <row r="18" spans="1:15" ht="86.25" customHeight="1">
      <c r="A18" s="22" t="s">
        <v>22</v>
      </c>
      <c r="B18" s="23" t="s">
        <v>23</v>
      </c>
      <c r="C18" s="145" t="s">
        <v>114</v>
      </c>
      <c r="D18" s="158">
        <f>Árak!C15</f>
        <v>1640</v>
      </c>
      <c r="E18" s="310" t="s">
        <v>416</v>
      </c>
      <c r="F18" s="158">
        <f>+Árak!D15</f>
        <v>1705</v>
      </c>
      <c r="G18" s="310" t="s">
        <v>417</v>
      </c>
      <c r="H18" s="158">
        <f>+Árak!E15</f>
        <v>1710</v>
      </c>
      <c r="I18" s="145" t="s">
        <v>115</v>
      </c>
      <c r="J18" s="149">
        <f>+Árak!F15</f>
        <v>1640</v>
      </c>
      <c r="K18" s="145" t="s">
        <v>143</v>
      </c>
      <c r="L18" s="116">
        <f>+Árak!G15</f>
        <v>1660</v>
      </c>
      <c r="M18" s="372"/>
      <c r="N18" s="2"/>
      <c r="O18" s="2"/>
    </row>
    <row r="19" spans="1:15" ht="86.25" customHeight="1">
      <c r="A19" s="22" t="s">
        <v>24</v>
      </c>
      <c r="B19" s="23" t="s">
        <v>292</v>
      </c>
      <c r="C19" s="310" t="s">
        <v>418</v>
      </c>
      <c r="D19" s="158">
        <f>Árak!C16</f>
        <v>1620</v>
      </c>
      <c r="E19" s="114" t="s">
        <v>293</v>
      </c>
      <c r="F19" s="158">
        <f>+Árak!D16</f>
        <v>1770</v>
      </c>
      <c r="G19" s="145"/>
      <c r="H19" s="158">
        <f>+Árak!E16</f>
        <v>0</v>
      </c>
      <c r="I19" s="145" t="s">
        <v>294</v>
      </c>
      <c r="J19" s="149">
        <f>+Árak!F16</f>
        <v>1745</v>
      </c>
      <c r="K19" s="145" t="s">
        <v>295</v>
      </c>
      <c r="L19" s="116">
        <f>+Árak!G16</f>
        <v>1780</v>
      </c>
      <c r="M19" s="372"/>
      <c r="N19" s="2"/>
      <c r="O19" s="2"/>
    </row>
    <row r="20" spans="1:15" ht="86.25" customHeight="1">
      <c r="A20" s="22" t="s">
        <v>315</v>
      </c>
      <c r="B20" s="23" t="s">
        <v>318</v>
      </c>
      <c r="C20" s="114" t="s">
        <v>329</v>
      </c>
      <c r="D20" s="158">
        <f>Árak!C17</f>
        <v>1980</v>
      </c>
      <c r="E20" s="310" t="s">
        <v>419</v>
      </c>
      <c r="F20" s="158">
        <f>+Árak!D17</f>
        <v>2150</v>
      </c>
      <c r="G20" s="114"/>
      <c r="H20" s="88">
        <f>+Árak!E17</f>
        <v>0</v>
      </c>
      <c r="I20" s="114" t="s">
        <v>320</v>
      </c>
      <c r="J20" s="89">
        <f>+Árak!F17</f>
        <v>1885</v>
      </c>
      <c r="K20" s="114" t="s">
        <v>321</v>
      </c>
      <c r="L20" s="116">
        <f>+Árak!G17</f>
        <v>2320</v>
      </c>
      <c r="M20" s="372"/>
      <c r="N20" s="2"/>
      <c r="O20" s="2"/>
    </row>
    <row r="21" spans="1:15" ht="128.25" customHeight="1">
      <c r="A21" s="22" t="s">
        <v>25</v>
      </c>
      <c r="B21" s="23" t="s">
        <v>26</v>
      </c>
      <c r="C21" s="114" t="s">
        <v>219</v>
      </c>
      <c r="D21" s="158">
        <f>Árak!C18</f>
        <v>1735</v>
      </c>
      <c r="E21" s="114" t="s">
        <v>250</v>
      </c>
      <c r="F21" s="158">
        <f>+Árak!D18</f>
        <v>1825</v>
      </c>
      <c r="G21" s="310" t="s">
        <v>420</v>
      </c>
      <c r="H21" s="158">
        <f>+Árak!E18</f>
        <v>1805</v>
      </c>
      <c r="I21" s="145" t="s">
        <v>313</v>
      </c>
      <c r="J21" s="149">
        <f>+Árak!F18</f>
        <v>1820</v>
      </c>
      <c r="K21" s="145" t="s">
        <v>230</v>
      </c>
      <c r="L21" s="116">
        <f>+Árak!G18</f>
        <v>1750</v>
      </c>
      <c r="M21" s="372"/>
      <c r="N21" s="2"/>
      <c r="O21" s="2"/>
    </row>
    <row r="22" spans="1:15" ht="102.75" customHeight="1">
      <c r="A22" s="22" t="s">
        <v>27</v>
      </c>
      <c r="B22" s="23" t="s">
        <v>26</v>
      </c>
      <c r="C22" s="114" t="s">
        <v>319</v>
      </c>
      <c r="D22" s="158">
        <f>Árak!C19</f>
        <v>1840</v>
      </c>
      <c r="E22" s="310" t="s">
        <v>421</v>
      </c>
      <c r="F22" s="158">
        <f>+Árak!D19</f>
        <v>1805</v>
      </c>
      <c r="G22" s="171"/>
      <c r="H22" s="158">
        <f>+Árak!E19</f>
        <v>0</v>
      </c>
      <c r="I22" s="114" t="s">
        <v>422</v>
      </c>
      <c r="J22" s="149">
        <f>+Árak!F19</f>
        <v>1830</v>
      </c>
      <c r="K22" s="145" t="s">
        <v>187</v>
      </c>
      <c r="L22" s="89">
        <f>+Árak!G19</f>
        <v>1840</v>
      </c>
      <c r="M22" s="372"/>
      <c r="N22" s="2"/>
      <c r="O22" s="2"/>
    </row>
    <row r="23" spans="1:15" ht="63" customHeight="1">
      <c r="A23" s="27" t="s">
        <v>28</v>
      </c>
      <c r="B23" s="37" t="s">
        <v>26</v>
      </c>
      <c r="C23" s="145" t="s">
        <v>116</v>
      </c>
      <c r="D23" s="349">
        <f>Árak!C20</f>
        <v>1850</v>
      </c>
      <c r="E23" s="145" t="s">
        <v>117</v>
      </c>
      <c r="F23" s="349">
        <f>+Árak!D20</f>
        <v>1830</v>
      </c>
      <c r="G23" s="145"/>
      <c r="H23" s="349">
        <f>+Árak!E20</f>
        <v>0</v>
      </c>
      <c r="I23" s="310" t="s">
        <v>423</v>
      </c>
      <c r="J23" s="378">
        <f>+Árak!F20</f>
        <v>1835</v>
      </c>
      <c r="K23" s="145" t="s">
        <v>118</v>
      </c>
      <c r="L23" s="387">
        <f>+Árak!G20</f>
        <v>1925</v>
      </c>
      <c r="M23" s="372"/>
      <c r="N23" s="2"/>
      <c r="O23" s="2"/>
    </row>
    <row r="24" spans="1:15" ht="59.25" customHeight="1">
      <c r="A24" s="28"/>
      <c r="B24" s="82"/>
      <c r="C24" s="147" t="s">
        <v>153</v>
      </c>
      <c r="D24" s="349"/>
      <c r="E24" s="147" t="s">
        <v>120</v>
      </c>
      <c r="F24" s="349"/>
      <c r="G24" s="147"/>
      <c r="H24" s="349"/>
      <c r="I24" s="314" t="s">
        <v>424</v>
      </c>
      <c r="J24" s="378"/>
      <c r="K24" s="147" t="s">
        <v>251</v>
      </c>
      <c r="L24" s="387"/>
      <c r="M24" s="372"/>
      <c r="N24" s="2"/>
      <c r="O24" s="2"/>
    </row>
    <row r="25" spans="1:15" ht="64.5" customHeight="1">
      <c r="A25" s="29"/>
      <c r="B25" s="90"/>
      <c r="C25" s="147" t="s">
        <v>119</v>
      </c>
      <c r="D25" s="158">
        <f>Árak!C21</f>
        <v>1875</v>
      </c>
      <c r="E25" s="147" t="s">
        <v>159</v>
      </c>
      <c r="F25" s="158">
        <f>+Árak!D21</f>
        <v>1835</v>
      </c>
      <c r="G25" s="147"/>
      <c r="H25" s="158">
        <f>+Árak!E21</f>
        <v>0</v>
      </c>
      <c r="I25" s="314" t="s">
        <v>425</v>
      </c>
      <c r="J25" s="149">
        <f>+Árak!F21</f>
        <v>1840</v>
      </c>
      <c r="K25" s="147" t="s">
        <v>231</v>
      </c>
      <c r="L25" s="89">
        <f>+Árak!G21</f>
        <v>1870</v>
      </c>
      <c r="M25" s="372"/>
      <c r="N25" s="2"/>
      <c r="O25" s="2"/>
    </row>
    <row r="26" spans="1:15" ht="66.75" customHeight="1">
      <c r="A26" s="27" t="s">
        <v>30</v>
      </c>
      <c r="B26" s="37" t="s">
        <v>26</v>
      </c>
      <c r="C26" s="310" t="s">
        <v>121</v>
      </c>
      <c r="D26" s="349">
        <f>Árak!C22</f>
        <v>1840</v>
      </c>
      <c r="E26" s="310" t="s">
        <v>426</v>
      </c>
      <c r="F26" s="349">
        <f>+Árak!D22</f>
        <v>1850</v>
      </c>
      <c r="G26" s="145"/>
      <c r="H26" s="349">
        <f>+Árak!E22</f>
        <v>0</v>
      </c>
      <c r="I26" s="114" t="s">
        <v>374</v>
      </c>
      <c r="J26" s="378">
        <f>+Árak!F22</f>
        <v>1865</v>
      </c>
      <c r="K26" s="145" t="s">
        <v>182</v>
      </c>
      <c r="L26" s="387">
        <f>+Árak!G22</f>
        <v>1820</v>
      </c>
      <c r="M26" s="372"/>
      <c r="N26" s="2"/>
      <c r="O26" s="2"/>
    </row>
    <row r="27" spans="1:15" ht="52.5" customHeight="1">
      <c r="A27" s="28"/>
      <c r="B27" s="82"/>
      <c r="C27" s="310" t="s">
        <v>429</v>
      </c>
      <c r="D27" s="349"/>
      <c r="E27" s="310" t="s">
        <v>427</v>
      </c>
      <c r="F27" s="349"/>
      <c r="G27" s="145"/>
      <c r="H27" s="349"/>
      <c r="I27" s="114" t="s">
        <v>375</v>
      </c>
      <c r="J27" s="378"/>
      <c r="K27" s="145" t="s">
        <v>122</v>
      </c>
      <c r="L27" s="387"/>
      <c r="M27" s="372"/>
      <c r="N27" s="2"/>
      <c r="O27" s="2"/>
    </row>
    <row r="28" spans="1:15" ht="52.5" customHeight="1">
      <c r="A28" s="29"/>
      <c r="B28" s="90"/>
      <c r="C28" s="310" t="s">
        <v>430</v>
      </c>
      <c r="D28" s="158">
        <f>Árak!C23</f>
        <v>1860</v>
      </c>
      <c r="E28" s="310" t="s">
        <v>428</v>
      </c>
      <c r="F28" s="158">
        <f>+Árak!D23</f>
        <v>1845</v>
      </c>
      <c r="G28" s="145"/>
      <c r="H28" s="158">
        <f>+Árak!E23</f>
        <v>0</v>
      </c>
      <c r="I28" s="114" t="s">
        <v>376</v>
      </c>
      <c r="J28" s="149">
        <f>+Árak!F23</f>
        <v>1870</v>
      </c>
      <c r="K28" s="145" t="s">
        <v>183</v>
      </c>
      <c r="L28" s="89">
        <f>+Árak!G23</f>
        <v>1830</v>
      </c>
      <c r="M28" s="372"/>
      <c r="N28" s="2"/>
      <c r="O28" s="2"/>
    </row>
    <row r="29" spans="1:15" ht="69.75" customHeight="1">
      <c r="A29" s="27" t="s">
        <v>31</v>
      </c>
      <c r="B29" s="37" t="s">
        <v>26</v>
      </c>
      <c r="C29" s="145" t="s">
        <v>123</v>
      </c>
      <c r="D29" s="349">
        <f>Árak!C24</f>
        <v>1890</v>
      </c>
      <c r="E29" s="145" t="s">
        <v>252</v>
      </c>
      <c r="F29" s="349">
        <f>+Árak!D24</f>
        <v>1840</v>
      </c>
      <c r="G29" s="145"/>
      <c r="H29" s="349">
        <f>+Árak!E24</f>
        <v>0</v>
      </c>
      <c r="I29" s="145" t="s">
        <v>124</v>
      </c>
      <c r="J29" s="378">
        <f>+Árak!F24</f>
        <v>1850</v>
      </c>
      <c r="K29" s="145" t="s">
        <v>253</v>
      </c>
      <c r="L29" s="387">
        <f>+Árak!G24</f>
        <v>1860</v>
      </c>
      <c r="M29" s="393"/>
      <c r="N29" s="2"/>
      <c r="O29" s="2"/>
    </row>
    <row r="30" spans="1:15" ht="47.25" customHeight="1">
      <c r="A30" s="28"/>
      <c r="B30" s="82"/>
      <c r="C30" s="145" t="s">
        <v>125</v>
      </c>
      <c r="D30" s="349"/>
      <c r="E30" s="145" t="s">
        <v>232</v>
      </c>
      <c r="F30" s="349"/>
      <c r="G30" s="145"/>
      <c r="H30" s="349"/>
      <c r="I30" s="148" t="s">
        <v>29</v>
      </c>
      <c r="J30" s="378"/>
      <c r="K30" s="148" t="s">
        <v>254</v>
      </c>
      <c r="L30" s="387"/>
      <c r="M30" s="393"/>
      <c r="N30" s="2"/>
      <c r="O30" s="2"/>
    </row>
    <row r="31" spans="1:15" ht="60" customHeight="1">
      <c r="A31" s="29"/>
      <c r="B31" s="90"/>
      <c r="C31" s="145" t="s">
        <v>126</v>
      </c>
      <c r="D31" s="158">
        <f>Árak!C25</f>
        <v>1895</v>
      </c>
      <c r="E31" s="145" t="s">
        <v>142</v>
      </c>
      <c r="F31" s="158">
        <f>+Árak!D25</f>
        <v>1880</v>
      </c>
      <c r="G31" s="145"/>
      <c r="H31" s="158">
        <f>+Árak!E25</f>
        <v>0</v>
      </c>
      <c r="I31" s="148" t="s">
        <v>127</v>
      </c>
      <c r="J31" s="149">
        <f>+Árak!F25</f>
        <v>1905</v>
      </c>
      <c r="K31" s="148" t="s">
        <v>296</v>
      </c>
      <c r="L31" s="89">
        <f>+Árak!G25</f>
        <v>1855</v>
      </c>
      <c r="M31" s="393"/>
      <c r="N31" s="2"/>
      <c r="O31" s="2"/>
    </row>
    <row r="32" spans="1:15" ht="149.25" customHeight="1">
      <c r="A32" s="22" t="s">
        <v>33</v>
      </c>
      <c r="B32" s="23" t="s">
        <v>26</v>
      </c>
      <c r="C32" s="145" t="s">
        <v>255</v>
      </c>
      <c r="D32" s="158">
        <f>+Árak!C26</f>
        <v>1870</v>
      </c>
      <c r="E32" s="315" t="s">
        <v>377</v>
      </c>
      <c r="F32" s="158">
        <f>+Árak!D26</f>
        <v>1795</v>
      </c>
      <c r="G32" s="145"/>
      <c r="H32" s="158">
        <f>+Árak!E26</f>
        <v>0</v>
      </c>
      <c r="I32" s="310" t="s">
        <v>431</v>
      </c>
      <c r="J32" s="149">
        <f>+Árak!F26</f>
        <v>1860</v>
      </c>
      <c r="K32" s="145" t="s">
        <v>128</v>
      </c>
      <c r="L32" s="89">
        <f>+Árak!G26</f>
        <v>1850</v>
      </c>
      <c r="M32" s="393"/>
      <c r="N32" s="2"/>
      <c r="O32" s="2"/>
    </row>
    <row r="33" spans="1:15" ht="78" customHeight="1">
      <c r="A33" s="30" t="s">
        <v>34</v>
      </c>
      <c r="B33" s="91" t="s">
        <v>35</v>
      </c>
      <c r="C33" s="114" t="s">
        <v>129</v>
      </c>
      <c r="D33" s="384">
        <f>Árak!C27</f>
        <v>1920</v>
      </c>
      <c r="E33" s="114" t="s">
        <v>217</v>
      </c>
      <c r="F33" s="384">
        <f>+Árak!D27</f>
        <v>1910</v>
      </c>
      <c r="G33" s="114"/>
      <c r="H33" s="349">
        <f>+Árak!E27</f>
        <v>0</v>
      </c>
      <c r="I33" s="145" t="s">
        <v>303</v>
      </c>
      <c r="J33" s="378">
        <f>+Árak!F27</f>
        <v>2465</v>
      </c>
      <c r="K33" s="145" t="s">
        <v>130</v>
      </c>
      <c r="L33" s="387">
        <f>+Árak!G27</f>
        <v>2005</v>
      </c>
      <c r="M33" s="393"/>
      <c r="N33" s="2"/>
      <c r="O33" s="2"/>
    </row>
    <row r="34" spans="1:15" ht="54.75" customHeight="1">
      <c r="A34" s="31"/>
      <c r="B34" s="92"/>
      <c r="C34" s="114" t="s">
        <v>233</v>
      </c>
      <c r="D34" s="384"/>
      <c r="E34" s="114" t="s">
        <v>234</v>
      </c>
      <c r="F34" s="384"/>
      <c r="G34" s="114"/>
      <c r="H34" s="349"/>
      <c r="I34" s="145" t="s">
        <v>304</v>
      </c>
      <c r="J34" s="378"/>
      <c r="K34" s="145" t="s">
        <v>131</v>
      </c>
      <c r="L34" s="387"/>
      <c r="M34" s="393"/>
      <c r="N34" s="2"/>
      <c r="O34" s="2"/>
    </row>
    <row r="35" spans="1:15" ht="70.5" customHeight="1">
      <c r="A35" s="32"/>
      <c r="B35" s="93"/>
      <c r="C35" s="114" t="s">
        <v>142</v>
      </c>
      <c r="D35" s="88">
        <f>Árak!C28</f>
        <v>2390</v>
      </c>
      <c r="E35" s="114" t="s">
        <v>235</v>
      </c>
      <c r="F35" s="88">
        <f>+Árak!D28</f>
        <v>1920</v>
      </c>
      <c r="G35" s="114"/>
      <c r="H35" s="158">
        <f>+Árak!E28</f>
        <v>0</v>
      </c>
      <c r="I35" s="145" t="s">
        <v>305</v>
      </c>
      <c r="J35" s="149">
        <f>+Árak!F28</f>
        <v>2485</v>
      </c>
      <c r="K35" s="145" t="s">
        <v>32</v>
      </c>
      <c r="L35" s="89">
        <f>+Árak!G28</f>
        <v>1980</v>
      </c>
      <c r="M35" s="393"/>
      <c r="N35" s="2"/>
      <c r="O35" s="2"/>
    </row>
    <row r="36" spans="1:15" ht="126.75" customHeight="1" thickBot="1">
      <c r="A36" s="34" t="s">
        <v>36</v>
      </c>
      <c r="B36" s="35" t="str">
        <f>"Nyugdíjas menü 
5 napra "&amp;Árak!B29&amp;" Ft
"&amp;Árak!B29/5&amp;" Ft/nap"</f>
        <v>Nyugdíjas menü 
5 napra 7250 Ft
1450 Ft/nap</v>
      </c>
      <c r="C36" s="114" t="s">
        <v>236</v>
      </c>
      <c r="D36" s="88">
        <f>Árak!C29</f>
        <v>1635</v>
      </c>
      <c r="E36" s="310" t="s">
        <v>432</v>
      </c>
      <c r="F36" s="88">
        <f>+Árak!D29</f>
        <v>1695</v>
      </c>
      <c r="G36" s="310" t="s">
        <v>433</v>
      </c>
      <c r="H36" s="158">
        <f>+Árak!E29</f>
        <v>1645</v>
      </c>
      <c r="I36" s="145" t="s">
        <v>237</v>
      </c>
      <c r="J36" s="149">
        <f>+Árak!F29</f>
        <v>1620</v>
      </c>
      <c r="K36" s="310" t="s">
        <v>434</v>
      </c>
      <c r="L36" s="89">
        <f>+Árak!G29</f>
        <v>1705</v>
      </c>
      <c r="M36" s="33"/>
      <c r="N36" s="2"/>
      <c r="O36" s="2"/>
    </row>
    <row r="37" spans="1:15" ht="77.25" customHeight="1" thickBot="1">
      <c r="A37" s="36" t="s">
        <v>37</v>
      </c>
      <c r="B37" s="21" t="str">
        <f>"Menü 
5 napra "&amp;Árak!B30&amp;" Ft
"&amp;Árak!B30/5&amp;" Ft/nap"</f>
        <v>Menü 
5 napra 8650 Ft
1730 Ft/nap</v>
      </c>
      <c r="C37" s="114" t="s">
        <v>236</v>
      </c>
      <c r="D37" s="88">
        <f>Árak!C30</f>
        <v>1995</v>
      </c>
      <c r="E37" s="114" t="s">
        <v>141</v>
      </c>
      <c r="F37" s="88">
        <f>+Árak!D30</f>
        <v>2050</v>
      </c>
      <c r="G37" s="310" t="s">
        <v>435</v>
      </c>
      <c r="H37" s="158">
        <f>+Árak!E30</f>
        <v>1995</v>
      </c>
      <c r="I37" s="145" t="s">
        <v>237</v>
      </c>
      <c r="J37" s="149">
        <f>+Árak!F30</f>
        <v>1985</v>
      </c>
      <c r="K37" s="114" t="s">
        <v>349</v>
      </c>
      <c r="L37" s="89">
        <f>+Árak!G30</f>
        <v>1975</v>
      </c>
      <c r="M37" s="371" t="s">
        <v>38</v>
      </c>
      <c r="N37" s="2"/>
      <c r="O37" s="2"/>
    </row>
    <row r="38" spans="1:15" ht="105.75" customHeight="1" thickBot="1">
      <c r="A38" s="20" t="s">
        <v>39</v>
      </c>
      <c r="B38" s="21" t="str">
        <f>"Menü 
5 napra "&amp;Árak!B31&amp;" Ft
"&amp;Árak!B31/5&amp;" Ft/nap"</f>
        <v>Menü 
5 napra 9550 Ft
1910 Ft/nap</v>
      </c>
      <c r="C38" s="145" t="s">
        <v>184</v>
      </c>
      <c r="D38" s="158">
        <f>Árak!C31</f>
        <v>2225</v>
      </c>
      <c r="E38" s="310" t="s">
        <v>436</v>
      </c>
      <c r="F38" s="158">
        <f>+Árak!D31</f>
        <v>2180</v>
      </c>
      <c r="G38" s="310" t="s">
        <v>438</v>
      </c>
      <c r="H38" s="158">
        <f>+Árak!E31</f>
        <v>2005</v>
      </c>
      <c r="I38" s="145" t="s">
        <v>239</v>
      </c>
      <c r="J38" s="149">
        <f>+Árak!F31</f>
        <v>2195</v>
      </c>
      <c r="K38" s="145" t="s">
        <v>238</v>
      </c>
      <c r="L38" s="89">
        <f>+Árak!G31</f>
        <v>2095</v>
      </c>
      <c r="M38" s="371"/>
      <c r="N38" s="2"/>
      <c r="O38" s="2"/>
    </row>
    <row r="39" spans="1:13" s="12" customFormat="1" ht="118.5" customHeight="1" thickBot="1">
      <c r="A39" s="20" t="s">
        <v>40</v>
      </c>
      <c r="B39" s="21" t="str">
        <f>"Extra menü 
5 napra "&amp;Árak!B32&amp;" Ft
"&amp;Árak!B32/5&amp;" Ft/nap"</f>
        <v>Extra menü 
5 napra 10750 Ft
2150 Ft/nap</v>
      </c>
      <c r="C39" s="114" t="s">
        <v>256</v>
      </c>
      <c r="D39" s="88">
        <f>Árak!C32</f>
        <v>2575</v>
      </c>
      <c r="E39" s="310" t="s">
        <v>437</v>
      </c>
      <c r="F39" s="88">
        <f>+Árak!D32</f>
        <v>2490</v>
      </c>
      <c r="G39" s="310" t="s">
        <v>439</v>
      </c>
      <c r="H39" s="88">
        <f>+Árak!E32</f>
        <v>2645</v>
      </c>
      <c r="I39" s="310" t="s">
        <v>440</v>
      </c>
      <c r="J39" s="89">
        <f>+Árak!F32</f>
        <v>2470</v>
      </c>
      <c r="K39" s="114" t="s">
        <v>310</v>
      </c>
      <c r="L39" s="89">
        <f>+Árak!G32</f>
        <v>2620</v>
      </c>
      <c r="M39" s="371"/>
    </row>
    <row r="40" spans="1:15" ht="63" customHeight="1" thickBot="1">
      <c r="A40" s="22" t="s">
        <v>41</v>
      </c>
      <c r="B40" s="23" t="s">
        <v>42</v>
      </c>
      <c r="C40" s="114" t="s">
        <v>257</v>
      </c>
      <c r="D40" s="88">
        <f>Árak!C33</f>
        <v>850</v>
      </c>
      <c r="E40" s="315" t="s">
        <v>444</v>
      </c>
      <c r="F40" s="88">
        <f>+Árak!D33</f>
        <v>765</v>
      </c>
      <c r="G40" s="114"/>
      <c r="H40" s="88">
        <f>+Árak!E33</f>
        <v>0</v>
      </c>
      <c r="I40" s="114" t="s">
        <v>133</v>
      </c>
      <c r="J40" s="89">
        <f>+Árak!F33</f>
        <v>820</v>
      </c>
      <c r="K40" s="114" t="s">
        <v>132</v>
      </c>
      <c r="L40" s="149">
        <f>+Árak!G33</f>
        <v>755</v>
      </c>
      <c r="M40" s="371"/>
      <c r="N40" s="2"/>
      <c r="O40" s="2"/>
    </row>
    <row r="41" spans="1:15" ht="48" customHeight="1" thickBot="1">
      <c r="A41" s="22" t="s">
        <v>223</v>
      </c>
      <c r="B41" s="23" t="s">
        <v>43</v>
      </c>
      <c r="C41" s="114" t="s">
        <v>258</v>
      </c>
      <c r="D41" s="88"/>
      <c r="E41" s="114" t="s">
        <v>337</v>
      </c>
      <c r="F41" s="88"/>
      <c r="G41" s="310" t="s">
        <v>445</v>
      </c>
      <c r="H41" s="88"/>
      <c r="I41" s="114" t="s">
        <v>338</v>
      </c>
      <c r="J41" s="89"/>
      <c r="K41" s="114" t="s">
        <v>322</v>
      </c>
      <c r="L41" s="149"/>
      <c r="M41" s="371"/>
      <c r="N41" s="2"/>
      <c r="O41" s="2"/>
    </row>
    <row r="42" spans="1:15" ht="34.5" customHeight="1" thickBot="1">
      <c r="A42" s="22" t="s">
        <v>224</v>
      </c>
      <c r="B42" s="23" t="s">
        <v>43</v>
      </c>
      <c r="C42" s="114" t="s">
        <v>134</v>
      </c>
      <c r="D42" s="88">
        <f>Árak!C35</f>
        <v>705</v>
      </c>
      <c r="E42" s="310" t="s">
        <v>446</v>
      </c>
      <c r="F42" s="88">
        <f>+Árak!D35</f>
        <v>690</v>
      </c>
      <c r="G42" s="114"/>
      <c r="H42" s="88">
        <f>+Árak!E35</f>
        <v>0</v>
      </c>
      <c r="I42" s="114" t="s">
        <v>185</v>
      </c>
      <c r="J42" s="89">
        <f>+Árak!F35</f>
        <v>685</v>
      </c>
      <c r="K42" s="114" t="s">
        <v>135</v>
      </c>
      <c r="L42" s="149">
        <f>+Árak!G35</f>
        <v>705</v>
      </c>
      <c r="M42" s="371"/>
      <c r="N42" s="2"/>
      <c r="O42" s="2"/>
    </row>
    <row r="43" spans="1:15" ht="52.5" customHeight="1" thickBot="1">
      <c r="A43" s="22" t="s">
        <v>225</v>
      </c>
      <c r="B43" s="23" t="s">
        <v>43</v>
      </c>
      <c r="C43" s="114" t="s">
        <v>323</v>
      </c>
      <c r="D43" s="88">
        <f>Árak!C36</f>
        <v>690</v>
      </c>
      <c r="E43" s="114" t="s">
        <v>136</v>
      </c>
      <c r="F43" s="88">
        <f>+Árak!D36</f>
        <v>680</v>
      </c>
      <c r="G43" s="310" t="s">
        <v>447</v>
      </c>
      <c r="H43" s="88">
        <f>+Árak!E36</f>
        <v>695</v>
      </c>
      <c r="I43" s="114" t="s">
        <v>137</v>
      </c>
      <c r="J43" s="89">
        <f>+Árak!F36</f>
        <v>690</v>
      </c>
      <c r="K43" s="114" t="s">
        <v>138</v>
      </c>
      <c r="L43" s="149">
        <f>+Árak!G36</f>
        <v>710</v>
      </c>
      <c r="M43" s="371"/>
      <c r="N43" s="2"/>
      <c r="O43" s="2"/>
    </row>
    <row r="44" spans="1:15" ht="75" customHeight="1" thickBot="1">
      <c r="A44" s="22" t="s">
        <v>226</v>
      </c>
      <c r="B44" s="23" t="s">
        <v>44</v>
      </c>
      <c r="C44" s="114" t="s">
        <v>297</v>
      </c>
      <c r="D44" s="88">
        <f>Árak!C37</f>
        <v>285</v>
      </c>
      <c r="E44" s="114" t="s">
        <v>99</v>
      </c>
      <c r="F44" s="88">
        <f>+Árak!D37</f>
        <v>395</v>
      </c>
      <c r="G44" s="114"/>
      <c r="H44" s="88">
        <f>+Árak!E37</f>
        <v>0</v>
      </c>
      <c r="I44" s="310" t="s">
        <v>448</v>
      </c>
      <c r="J44" s="89">
        <f>+Árak!F37</f>
        <v>305</v>
      </c>
      <c r="K44" s="114" t="s">
        <v>45</v>
      </c>
      <c r="L44" s="149">
        <f>+Árak!G37</f>
        <v>425</v>
      </c>
      <c r="M44" s="371"/>
      <c r="N44" s="2"/>
      <c r="O44" s="2"/>
    </row>
    <row r="45" spans="1:15" ht="45" customHeight="1" thickBot="1">
      <c r="A45" s="22" t="s">
        <v>227</v>
      </c>
      <c r="B45" s="23" t="s">
        <v>44</v>
      </c>
      <c r="C45" s="145" t="s">
        <v>171</v>
      </c>
      <c r="D45" s="158">
        <f>Árak!C38</f>
        <v>265</v>
      </c>
      <c r="E45" s="310" t="s">
        <v>449</v>
      </c>
      <c r="F45" s="158">
        <f>+Árak!D38</f>
        <v>265</v>
      </c>
      <c r="G45" s="145"/>
      <c r="H45" s="158">
        <f>+Árak!E38</f>
        <v>0</v>
      </c>
      <c r="I45" s="145" t="s">
        <v>306</v>
      </c>
      <c r="J45" s="149">
        <f>+Árak!F38</f>
        <v>265</v>
      </c>
      <c r="K45" s="114" t="s">
        <v>339</v>
      </c>
      <c r="L45" s="149">
        <f>+Árak!G38</f>
        <v>265</v>
      </c>
      <c r="M45" s="371"/>
      <c r="N45" s="2"/>
      <c r="O45" s="2"/>
    </row>
    <row r="46" spans="1:15" ht="18" customHeight="1" thickBot="1">
      <c r="A46" s="27" t="s">
        <v>46</v>
      </c>
      <c r="B46" s="37" t="s">
        <v>47</v>
      </c>
      <c r="C46" s="145" t="s">
        <v>48</v>
      </c>
      <c r="D46" s="158">
        <f>Árak!C39</f>
        <v>180</v>
      </c>
      <c r="E46" s="145" t="s">
        <v>48</v>
      </c>
      <c r="F46" s="158">
        <f>+Árak!D39</f>
        <v>180</v>
      </c>
      <c r="G46" s="145" t="s">
        <v>48</v>
      </c>
      <c r="H46" s="158">
        <f>+Árak!E39</f>
        <v>180</v>
      </c>
      <c r="I46" s="145" t="s">
        <v>48</v>
      </c>
      <c r="J46" s="149">
        <f>+Árak!F39</f>
        <v>180</v>
      </c>
      <c r="K46" s="145" t="s">
        <v>48</v>
      </c>
      <c r="L46" s="89">
        <f>+Árak!G39</f>
        <v>180</v>
      </c>
      <c r="M46" s="371"/>
      <c r="N46" s="2"/>
      <c r="O46" s="2"/>
    </row>
    <row r="47" spans="1:15" ht="18" customHeight="1" thickBot="1">
      <c r="A47" s="117"/>
      <c r="B47" s="83"/>
      <c r="C47" s="169"/>
      <c r="D47" s="170"/>
      <c r="E47" s="169"/>
      <c r="F47" s="170"/>
      <c r="G47" s="169"/>
      <c r="H47" s="170"/>
      <c r="I47" s="169"/>
      <c r="J47" s="170"/>
      <c r="K47" s="169"/>
      <c r="L47" s="2"/>
      <c r="M47" s="371"/>
      <c r="N47" s="2"/>
      <c r="O47" s="2"/>
    </row>
    <row r="48" spans="1:15" ht="67.5" customHeight="1" thickBot="1">
      <c r="A48" s="133" t="s">
        <v>214</v>
      </c>
      <c r="B48" s="134" t="str">
        <f>"Suliidő menü 
5 napra "&amp;Árak!B40&amp;" Ft
"&amp;Árak!B40/5&amp;" Ft/nap"</f>
        <v>Suliidő menü 
5 napra 8250 Ft
1650 Ft/nap</v>
      </c>
      <c r="C48" s="160" t="s">
        <v>222</v>
      </c>
      <c r="D48" s="161">
        <f>Árak!C40</f>
        <v>1790</v>
      </c>
      <c r="E48" s="160" t="s">
        <v>302</v>
      </c>
      <c r="F48" s="161">
        <f>Árak!D40</f>
        <v>1855</v>
      </c>
      <c r="G48" s="316" t="s">
        <v>441</v>
      </c>
      <c r="H48" s="177">
        <f>+Árak!E40</f>
        <v>1895</v>
      </c>
      <c r="I48" s="176" t="s">
        <v>378</v>
      </c>
      <c r="J48" s="178">
        <f>+Árak!F40</f>
        <v>1825</v>
      </c>
      <c r="K48" s="316" t="s">
        <v>442</v>
      </c>
      <c r="L48" s="89">
        <f>+Árak!G40</f>
        <v>1885</v>
      </c>
      <c r="M48" s="371"/>
      <c r="N48" s="2"/>
      <c r="O48" s="2"/>
    </row>
    <row r="49" spans="1:15" ht="102.75" thickBot="1">
      <c r="A49" s="133" t="s">
        <v>215</v>
      </c>
      <c r="B49" s="134" t="str">
        <f>"Suliidő menü 
5 napra "&amp;Árak!B41&amp;" Ft
"&amp;Árak!B41/5&amp;" Ft/nap"</f>
        <v>Suliidő menü 
5 napra 8250 Ft
1650 Ft/nap</v>
      </c>
      <c r="C49" s="160" t="s">
        <v>240</v>
      </c>
      <c r="D49" s="161">
        <f>Árak!C41</f>
        <v>1790</v>
      </c>
      <c r="E49" s="160" t="s">
        <v>301</v>
      </c>
      <c r="F49" s="161">
        <f>Árak!D41</f>
        <v>1855</v>
      </c>
      <c r="G49" s="316" t="s">
        <v>443</v>
      </c>
      <c r="H49" s="177">
        <f>+Árak!E41</f>
        <v>1895</v>
      </c>
      <c r="I49" s="176" t="s">
        <v>379</v>
      </c>
      <c r="J49" s="178">
        <f>+Árak!F41</f>
        <v>1825</v>
      </c>
      <c r="K49" s="176" t="s">
        <v>324</v>
      </c>
      <c r="L49" s="89">
        <f>+Árak!G41</f>
        <v>1885</v>
      </c>
      <c r="M49" s="371"/>
      <c r="N49" s="2"/>
      <c r="O49" s="2"/>
    </row>
    <row r="50" spans="1:15" ht="18" customHeight="1" thickBot="1">
      <c r="A50" s="131"/>
      <c r="B50" s="132"/>
      <c r="C50" s="169"/>
      <c r="D50" s="170"/>
      <c r="E50" s="169"/>
      <c r="F50" s="170"/>
      <c r="G50" s="169"/>
      <c r="H50" s="170"/>
      <c r="I50" s="169"/>
      <c r="J50" s="170"/>
      <c r="K50" s="169"/>
      <c r="L50" s="2"/>
      <c r="M50" s="371"/>
      <c r="N50" s="2"/>
      <c r="O50" s="2"/>
    </row>
    <row r="51" spans="1:15" ht="83.25" customHeight="1" thickBot="1">
      <c r="A51" s="80" t="s">
        <v>189</v>
      </c>
      <c r="B51" s="81" t="s">
        <v>49</v>
      </c>
      <c r="C51" s="145" t="s">
        <v>205</v>
      </c>
      <c r="D51" s="158">
        <f>Árak!C42</f>
        <v>995</v>
      </c>
      <c r="E51" s="317" t="s">
        <v>450</v>
      </c>
      <c r="F51" s="158">
        <f>+Árak!D42</f>
        <v>940</v>
      </c>
      <c r="G51" s="145"/>
      <c r="H51" s="158">
        <f>+Árak!E42</f>
        <v>0</v>
      </c>
      <c r="I51" s="145" t="s">
        <v>210</v>
      </c>
      <c r="J51" s="149">
        <f>+Árak!F42</f>
        <v>960</v>
      </c>
      <c r="K51" s="198" t="s">
        <v>332</v>
      </c>
      <c r="L51" s="89">
        <f>+Árak!G42</f>
        <v>810</v>
      </c>
      <c r="M51" s="371"/>
      <c r="N51" s="2"/>
      <c r="O51" s="2"/>
    </row>
    <row r="52" spans="1:15" ht="99.75" customHeight="1" thickBot="1">
      <c r="A52" s="80" t="s">
        <v>190</v>
      </c>
      <c r="B52" s="38" t="s">
        <v>26</v>
      </c>
      <c r="C52" s="318" t="s">
        <v>451</v>
      </c>
      <c r="D52" s="158">
        <f>Árak!C43</f>
        <v>1875</v>
      </c>
      <c r="E52" s="199" t="s">
        <v>331</v>
      </c>
      <c r="F52" s="158">
        <f>+Árak!D43</f>
        <v>1795</v>
      </c>
      <c r="G52" s="198"/>
      <c r="H52" s="158">
        <f>+Árak!E43</f>
        <v>0</v>
      </c>
      <c r="I52" s="198" t="s">
        <v>340</v>
      </c>
      <c r="J52" s="149">
        <f>+Árak!F43</f>
        <v>1790</v>
      </c>
      <c r="K52" s="145" t="s">
        <v>211</v>
      </c>
      <c r="L52" s="89">
        <f>+Árak!G43</f>
        <v>1740</v>
      </c>
      <c r="M52" s="371"/>
      <c r="N52" s="2"/>
      <c r="O52" s="2"/>
    </row>
    <row r="53" spans="1:15" ht="80.25" customHeight="1" thickBot="1">
      <c r="A53" s="80" t="s">
        <v>191</v>
      </c>
      <c r="B53" s="38" t="s">
        <v>26</v>
      </c>
      <c r="C53" s="174" t="s">
        <v>335</v>
      </c>
      <c r="D53" s="158">
        <f>Árak!C44</f>
        <v>1850</v>
      </c>
      <c r="E53" s="145" t="s">
        <v>259</v>
      </c>
      <c r="F53" s="158">
        <f>+Árak!D44</f>
        <v>1890</v>
      </c>
      <c r="G53" s="145"/>
      <c r="H53" s="158">
        <f>+Árak!E44</f>
        <v>0</v>
      </c>
      <c r="I53" s="310" t="s">
        <v>108</v>
      </c>
      <c r="J53" s="149">
        <f>+Árak!F44</f>
        <v>1875</v>
      </c>
      <c r="K53" s="199" t="s">
        <v>333</v>
      </c>
      <c r="L53" s="89">
        <f>+Árak!G44</f>
        <v>1810</v>
      </c>
      <c r="M53" s="371"/>
      <c r="N53" s="2"/>
      <c r="O53" s="2"/>
    </row>
    <row r="54" spans="1:15" ht="119.25" customHeight="1" thickBot="1">
      <c r="A54" s="80" t="s">
        <v>192</v>
      </c>
      <c r="B54" s="38" t="s">
        <v>26</v>
      </c>
      <c r="C54" s="145" t="s">
        <v>291</v>
      </c>
      <c r="D54" s="158">
        <f>Árak!C45</f>
        <v>1890</v>
      </c>
      <c r="E54" s="145" t="s">
        <v>206</v>
      </c>
      <c r="F54" s="158">
        <f>+Árak!D45</f>
        <v>2080</v>
      </c>
      <c r="G54" s="310" t="s">
        <v>452</v>
      </c>
      <c r="H54" s="158">
        <f>+Árak!E45</f>
        <v>1850</v>
      </c>
      <c r="I54" s="145" t="s">
        <v>260</v>
      </c>
      <c r="J54" s="149">
        <f>+Árak!F45</f>
        <v>1840</v>
      </c>
      <c r="K54" s="145" t="s">
        <v>212</v>
      </c>
      <c r="L54" s="89">
        <f>+Árak!G45</f>
        <v>1695</v>
      </c>
      <c r="M54" s="371"/>
      <c r="N54" s="2"/>
      <c r="O54" s="2"/>
    </row>
    <row r="55" spans="1:15" ht="119.25" customHeight="1" thickBot="1">
      <c r="A55" s="80" t="s">
        <v>193</v>
      </c>
      <c r="B55" s="38" t="s">
        <v>26</v>
      </c>
      <c r="C55" s="319" t="s">
        <v>207</v>
      </c>
      <c r="D55" s="158">
        <f>Árak!C46</f>
        <v>1895</v>
      </c>
      <c r="E55" s="310" t="s">
        <v>453</v>
      </c>
      <c r="F55" s="158">
        <f>+Árak!D46</f>
        <v>1805</v>
      </c>
      <c r="G55" s="145"/>
      <c r="H55" s="158">
        <f>+Árak!E46</f>
        <v>0</v>
      </c>
      <c r="I55" s="145" t="s">
        <v>220</v>
      </c>
      <c r="J55" s="149">
        <f>+Árak!F46</f>
        <v>1850</v>
      </c>
      <c r="K55" s="145" t="s">
        <v>261</v>
      </c>
      <c r="L55" s="89">
        <f>+Árak!G46</f>
        <v>1835</v>
      </c>
      <c r="M55" s="371"/>
      <c r="N55" s="2"/>
      <c r="O55" s="2"/>
    </row>
    <row r="56" spans="1:15" ht="119.25" customHeight="1" thickBot="1" thickTop="1">
      <c r="A56" s="80" t="s">
        <v>194</v>
      </c>
      <c r="B56" s="38" t="s">
        <v>26</v>
      </c>
      <c r="C56" s="145" t="s">
        <v>290</v>
      </c>
      <c r="D56" s="158">
        <f>Árak!C47</f>
        <v>1790</v>
      </c>
      <c r="E56" s="145" t="s">
        <v>208</v>
      </c>
      <c r="F56" s="158">
        <f>+Árak!D47</f>
        <v>1910</v>
      </c>
      <c r="G56" s="114"/>
      <c r="H56" s="158">
        <f>+Árak!E47</f>
        <v>0</v>
      </c>
      <c r="I56" s="145" t="s">
        <v>221</v>
      </c>
      <c r="J56" s="149">
        <f>+Árak!F47</f>
        <v>2110</v>
      </c>
      <c r="K56" s="200" t="s">
        <v>334</v>
      </c>
      <c r="L56" s="89">
        <f>+Árak!G47</f>
        <v>1930</v>
      </c>
      <c r="M56" s="371"/>
      <c r="N56" s="2"/>
      <c r="O56" s="2"/>
    </row>
    <row r="57" spans="1:15" ht="120.75" customHeight="1" thickBot="1" thickTop="1">
      <c r="A57" s="80" t="s">
        <v>195</v>
      </c>
      <c r="B57" s="98" t="str">
        <f>"Menü 
5 napra "&amp;Árak!B48&amp;" Ft/HÉT
"&amp;Árak!B48/5&amp;" Ft/nap"</f>
        <v>Menü 
5 napra 11450 Ft/HÉT
2290 Ft/nap</v>
      </c>
      <c r="C57" s="201" t="s">
        <v>336</v>
      </c>
      <c r="D57" s="158">
        <f>Árak!C48</f>
        <v>2780</v>
      </c>
      <c r="E57" s="317" t="s">
        <v>454</v>
      </c>
      <c r="F57" s="158">
        <f>+Árak!D48</f>
        <v>2650</v>
      </c>
      <c r="G57" s="317" t="s">
        <v>455</v>
      </c>
      <c r="H57" s="158">
        <f>+Árak!E48</f>
        <v>2640</v>
      </c>
      <c r="I57" s="310" t="s">
        <v>456</v>
      </c>
      <c r="J57" s="149">
        <f>+Árak!F48</f>
        <v>2735</v>
      </c>
      <c r="K57" s="145" t="s">
        <v>262</v>
      </c>
      <c r="L57" s="89">
        <f>+Árak!G48</f>
        <v>2550</v>
      </c>
      <c r="M57" s="371"/>
      <c r="N57" s="2"/>
      <c r="O57" s="2"/>
    </row>
    <row r="58" spans="1:15" ht="57" customHeight="1" thickBot="1">
      <c r="A58" s="80" t="s">
        <v>196</v>
      </c>
      <c r="B58" s="118" t="s">
        <v>42</v>
      </c>
      <c r="C58" s="198" t="s">
        <v>350</v>
      </c>
      <c r="D58" s="158">
        <f>Árak!C49</f>
        <v>885</v>
      </c>
      <c r="E58" s="175" t="s">
        <v>314</v>
      </c>
      <c r="F58" s="158">
        <f>+Árak!D49</f>
        <v>895</v>
      </c>
      <c r="G58" s="198"/>
      <c r="H58" s="158">
        <f>+Árak!E49</f>
        <v>870</v>
      </c>
      <c r="I58" s="145" t="s">
        <v>263</v>
      </c>
      <c r="J58" s="149">
        <f>+Árak!F49</f>
        <v>885</v>
      </c>
      <c r="K58" s="145" t="s">
        <v>312</v>
      </c>
      <c r="L58" s="89">
        <f>+Árak!G49</f>
        <v>880</v>
      </c>
      <c r="M58" s="371"/>
      <c r="N58" s="2"/>
      <c r="O58" s="2"/>
    </row>
    <row r="59" spans="2:15" ht="14.25" customHeight="1" thickBot="1">
      <c r="B59" s="12"/>
      <c r="C59" s="115"/>
      <c r="D59" s="39"/>
      <c r="E59" s="115"/>
      <c r="F59" s="39"/>
      <c r="G59" s="115"/>
      <c r="H59" s="39"/>
      <c r="I59" s="115"/>
      <c r="J59" s="40"/>
      <c r="K59" s="115"/>
      <c r="L59" s="2"/>
      <c r="M59" s="371"/>
      <c r="N59" s="2"/>
      <c r="O59" s="2"/>
    </row>
    <row r="60" spans="1:15" ht="135.75" customHeight="1" thickBot="1">
      <c r="A60" s="99" t="s">
        <v>363</v>
      </c>
      <c r="B60" s="106"/>
      <c r="C60" s="114" t="s">
        <v>380</v>
      </c>
      <c r="D60" s="158">
        <f>Árak!C50</f>
        <v>490</v>
      </c>
      <c r="E60" s="114" t="s">
        <v>381</v>
      </c>
      <c r="F60" s="88">
        <f>Árak!D50</f>
        <v>495</v>
      </c>
      <c r="G60" s="310" t="s">
        <v>457</v>
      </c>
      <c r="H60" s="88">
        <f>Árak!E50</f>
        <v>505</v>
      </c>
      <c r="I60" s="179" t="s">
        <v>382</v>
      </c>
      <c r="J60" s="89">
        <f>Árak!F50</f>
        <v>510</v>
      </c>
      <c r="K60" s="114" t="s">
        <v>383</v>
      </c>
      <c r="L60" s="89">
        <f>Árak!G50</f>
        <v>515</v>
      </c>
      <c r="M60" s="172"/>
      <c r="N60" s="2"/>
      <c r="O60" s="2"/>
    </row>
    <row r="61" spans="1:15" ht="135.75" customHeight="1" thickBot="1">
      <c r="A61" s="99" t="s">
        <v>316</v>
      </c>
      <c r="B61" s="106" t="s">
        <v>318</v>
      </c>
      <c r="C61" s="114" t="s">
        <v>330</v>
      </c>
      <c r="D61" s="158">
        <f>Árak!C51</f>
        <v>2005</v>
      </c>
      <c r="E61" s="310" t="s">
        <v>458</v>
      </c>
      <c r="F61" s="88">
        <f>Árak!D51</f>
        <v>2170</v>
      </c>
      <c r="G61" s="114"/>
      <c r="H61" s="88">
        <f>Árak!E51</f>
        <v>0</v>
      </c>
      <c r="I61" s="179" t="s">
        <v>325</v>
      </c>
      <c r="J61" s="89">
        <f>Árak!F51</f>
        <v>1905</v>
      </c>
      <c r="K61" s="114" t="s">
        <v>326</v>
      </c>
      <c r="L61" s="89">
        <f>Árak!G51</f>
        <v>2125</v>
      </c>
      <c r="M61" s="172"/>
      <c r="N61" s="2"/>
      <c r="O61" s="2"/>
    </row>
    <row r="62" spans="1:15" ht="135.75" customHeight="1">
      <c r="A62" s="99" t="s">
        <v>50</v>
      </c>
      <c r="B62" s="106" t="s">
        <v>51</v>
      </c>
      <c r="C62" s="145" t="s">
        <v>155</v>
      </c>
      <c r="D62" s="158">
        <f>Árak!C52</f>
        <v>1890</v>
      </c>
      <c r="E62" s="145" t="s">
        <v>264</v>
      </c>
      <c r="F62" s="158">
        <f>+Árak!D52</f>
        <v>1930</v>
      </c>
      <c r="G62" s="145"/>
      <c r="H62" s="158">
        <f>+Árak!E52</f>
        <v>0</v>
      </c>
      <c r="I62" s="162" t="s">
        <v>265</v>
      </c>
      <c r="J62" s="149">
        <f>+Árak!F52</f>
        <v>1870</v>
      </c>
      <c r="K62" s="145" t="s">
        <v>186</v>
      </c>
      <c r="L62" s="89">
        <f>+Árak!G52</f>
        <v>1675</v>
      </c>
      <c r="M62" s="395" t="s">
        <v>54</v>
      </c>
      <c r="N62" s="2"/>
      <c r="O62" s="2"/>
    </row>
    <row r="63" spans="1:15" ht="98.25" customHeight="1">
      <c r="A63" s="100" t="s">
        <v>52</v>
      </c>
      <c r="B63" s="106" t="s">
        <v>53</v>
      </c>
      <c r="C63" s="114" t="s">
        <v>157</v>
      </c>
      <c r="D63" s="88">
        <f>Árak!C53</f>
        <v>1510</v>
      </c>
      <c r="E63" s="114" t="s">
        <v>156</v>
      </c>
      <c r="F63" s="88">
        <f>+Árak!D53</f>
        <v>1505</v>
      </c>
      <c r="G63" s="114"/>
      <c r="H63" s="88">
        <f>+Árak!E53</f>
        <v>0</v>
      </c>
      <c r="I63" s="114" t="s">
        <v>266</v>
      </c>
      <c r="J63" s="89">
        <f>+Árak!F53</f>
        <v>1470</v>
      </c>
      <c r="K63" s="145" t="s">
        <v>158</v>
      </c>
      <c r="L63" s="89">
        <f>+Árak!G53</f>
        <v>1265</v>
      </c>
      <c r="M63" s="396"/>
      <c r="N63" s="114"/>
      <c r="O63" s="2"/>
    </row>
    <row r="64" spans="1:15" ht="119.25" customHeight="1">
      <c r="A64" s="101" t="s">
        <v>55</v>
      </c>
      <c r="B64" s="106" t="s">
        <v>56</v>
      </c>
      <c r="C64" s="114" t="s">
        <v>268</v>
      </c>
      <c r="D64" s="88">
        <f>Árak!C54</f>
        <v>1890</v>
      </c>
      <c r="E64" s="114" t="s">
        <v>188</v>
      </c>
      <c r="F64" s="88">
        <f>+Árak!D54</f>
        <v>1830</v>
      </c>
      <c r="G64" s="114"/>
      <c r="H64" s="88">
        <f>+Árak!E54</f>
        <v>0</v>
      </c>
      <c r="I64" s="114" t="s">
        <v>267</v>
      </c>
      <c r="J64" s="89">
        <f>+Árak!F54</f>
        <v>1850</v>
      </c>
      <c r="K64" s="145" t="s">
        <v>245</v>
      </c>
      <c r="L64" s="89">
        <f>+Árak!G54</f>
        <v>1690</v>
      </c>
      <c r="M64" s="396"/>
      <c r="N64" s="2"/>
      <c r="O64" s="2"/>
    </row>
    <row r="65" spans="1:15" ht="180" customHeight="1">
      <c r="A65" s="100" t="s">
        <v>57</v>
      </c>
      <c r="B65" s="106" t="s">
        <v>58</v>
      </c>
      <c r="C65" s="114" t="s">
        <v>244</v>
      </c>
      <c r="D65" s="88">
        <f>Árak!C55</f>
        <v>2170</v>
      </c>
      <c r="E65" s="114" t="s">
        <v>269</v>
      </c>
      <c r="F65" s="88">
        <f>+Árak!D55</f>
        <v>1820</v>
      </c>
      <c r="G65" s="310" t="s">
        <v>459</v>
      </c>
      <c r="H65" s="88">
        <f>+Árak!E55</f>
        <v>1870</v>
      </c>
      <c r="I65" s="114" t="s">
        <v>270</v>
      </c>
      <c r="J65" s="89">
        <f>+Árak!F55</f>
        <v>1810</v>
      </c>
      <c r="K65" s="310" t="s">
        <v>462</v>
      </c>
      <c r="L65" s="89">
        <f>+Árak!G55</f>
        <v>1650</v>
      </c>
      <c r="M65" s="396"/>
      <c r="N65" s="2"/>
      <c r="O65" s="2"/>
    </row>
    <row r="66" spans="1:15" ht="103.5" customHeight="1">
      <c r="A66" s="102" t="s">
        <v>59</v>
      </c>
      <c r="B66" s="106" t="str">
        <f>"Office menü 
5 napra "&amp;Árak!B56&amp;" Ft
"&amp;Árak!B56/5&amp;" Ft/nap"</f>
        <v>Office menü 
5 napra 10150 Ft
2030 Ft/nap</v>
      </c>
      <c r="C66" s="114" t="s">
        <v>351</v>
      </c>
      <c r="D66" s="158">
        <f>Árak!C56</f>
        <v>2235</v>
      </c>
      <c r="E66" s="310" t="s">
        <v>460</v>
      </c>
      <c r="F66" s="158">
        <f>+Árak!D56</f>
        <v>2355</v>
      </c>
      <c r="G66" s="310" t="s">
        <v>461</v>
      </c>
      <c r="H66" s="158">
        <f>+Árak!E56</f>
        <v>2305</v>
      </c>
      <c r="I66" s="145" t="s">
        <v>241</v>
      </c>
      <c r="J66" s="149">
        <f>+Árak!F56</f>
        <v>2220</v>
      </c>
      <c r="K66" s="310" t="s">
        <v>463</v>
      </c>
      <c r="L66" s="89">
        <f>+Árak!G56</f>
        <v>2235</v>
      </c>
      <c r="M66" s="396"/>
      <c r="N66" s="2"/>
      <c r="O66" s="2"/>
    </row>
    <row r="67" spans="1:15" ht="129" customHeight="1">
      <c r="A67" s="103" t="s">
        <v>60</v>
      </c>
      <c r="B67" s="106" t="s">
        <v>61</v>
      </c>
      <c r="C67" s="145" t="s">
        <v>311</v>
      </c>
      <c r="D67" s="158">
        <f>Árak!C57</f>
        <v>1790</v>
      </c>
      <c r="E67" s="310" t="s">
        <v>464</v>
      </c>
      <c r="F67" s="158">
        <f>+Árak!D57</f>
        <v>1835</v>
      </c>
      <c r="G67" s="145"/>
      <c r="H67" s="158">
        <f>+Árak!E57</f>
        <v>0</v>
      </c>
      <c r="I67" s="145" t="s">
        <v>272</v>
      </c>
      <c r="J67" s="149">
        <f>+Árak!F57</f>
        <v>1825</v>
      </c>
      <c r="K67" s="145" t="s">
        <v>274</v>
      </c>
      <c r="L67" s="89">
        <f>+Árak!G57</f>
        <v>1820</v>
      </c>
      <c r="M67" s="396"/>
      <c r="N67" s="2"/>
      <c r="O67" s="2"/>
    </row>
    <row r="68" spans="1:15" ht="116.25" customHeight="1">
      <c r="A68" s="104" t="s">
        <v>62</v>
      </c>
      <c r="B68" s="106" t="s">
        <v>63</v>
      </c>
      <c r="C68" s="310" t="s">
        <v>465</v>
      </c>
      <c r="D68" s="158">
        <f>Árak!C58</f>
        <v>1750</v>
      </c>
      <c r="E68" s="145" t="s">
        <v>275</v>
      </c>
      <c r="F68" s="158">
        <f>+Árak!D58</f>
        <v>1730</v>
      </c>
      <c r="G68" s="310" t="s">
        <v>466</v>
      </c>
      <c r="H68" s="158">
        <f>+Árak!E58</f>
        <v>1650</v>
      </c>
      <c r="I68" s="145" t="s">
        <v>242</v>
      </c>
      <c r="J68" s="149">
        <f>+Árak!F58</f>
        <v>1645</v>
      </c>
      <c r="K68" s="145" t="s">
        <v>243</v>
      </c>
      <c r="L68" s="89">
        <f>+Árak!G58</f>
        <v>1770</v>
      </c>
      <c r="M68" s="396"/>
      <c r="N68" s="145"/>
      <c r="O68" s="2"/>
    </row>
    <row r="69" spans="1:15" ht="143.25" customHeight="1">
      <c r="A69" s="104" t="s">
        <v>64</v>
      </c>
      <c r="B69" s="106" t="s">
        <v>65</v>
      </c>
      <c r="C69" s="310" t="s">
        <v>467</v>
      </c>
      <c r="D69" s="158">
        <f>Árak!C59</f>
        <v>1835</v>
      </c>
      <c r="E69" s="310" t="s">
        <v>468</v>
      </c>
      <c r="F69" s="158">
        <f>+Árak!D59</f>
        <v>1905</v>
      </c>
      <c r="G69" s="145"/>
      <c r="H69" s="158">
        <f>+Árak!E59</f>
        <v>0</v>
      </c>
      <c r="I69" s="310" t="s">
        <v>469</v>
      </c>
      <c r="J69" s="149">
        <f>+Árak!F59</f>
        <v>1930</v>
      </c>
      <c r="K69" s="310" t="s">
        <v>470</v>
      </c>
      <c r="L69" s="89">
        <f>+Árak!G59</f>
        <v>1955</v>
      </c>
      <c r="M69" s="396"/>
      <c r="N69" s="2"/>
      <c r="O69" s="2"/>
    </row>
    <row r="70" spans="1:15" ht="63" customHeight="1" thickBot="1">
      <c r="A70" s="105" t="s">
        <v>66</v>
      </c>
      <c r="B70" s="106" t="s">
        <v>68</v>
      </c>
      <c r="C70" s="114" t="s">
        <v>352</v>
      </c>
      <c r="D70" s="158">
        <f>Árak!C60</f>
        <v>770</v>
      </c>
      <c r="E70" s="114" t="s">
        <v>327</v>
      </c>
      <c r="F70" s="158">
        <f>+Árak!D60</f>
        <v>755</v>
      </c>
      <c r="G70" s="310" t="s">
        <v>354</v>
      </c>
      <c r="H70" s="158">
        <f>+Árak!E60</f>
        <v>770</v>
      </c>
      <c r="I70" s="114" t="s">
        <v>341</v>
      </c>
      <c r="J70" s="149">
        <f>+Árak!F60</f>
        <v>940</v>
      </c>
      <c r="K70" s="145" t="s">
        <v>276</v>
      </c>
      <c r="L70" s="89">
        <f>+Árak!G60</f>
        <v>740</v>
      </c>
      <c r="M70" s="396"/>
      <c r="N70" s="114"/>
      <c r="O70" s="2"/>
    </row>
    <row r="71" spans="1:15" ht="63" customHeight="1" thickBot="1">
      <c r="A71" s="105" t="s">
        <v>169</v>
      </c>
      <c r="B71" s="106" t="s">
        <v>170</v>
      </c>
      <c r="C71" s="163" t="s">
        <v>170</v>
      </c>
      <c r="D71" s="158">
        <f>Árak!C62</f>
        <v>255</v>
      </c>
      <c r="E71" s="163" t="s">
        <v>170</v>
      </c>
      <c r="F71" s="164">
        <f>Árak!D62</f>
        <v>255</v>
      </c>
      <c r="G71" s="163" t="s">
        <v>170</v>
      </c>
      <c r="H71" s="164">
        <f>Árak!E62</f>
        <v>255</v>
      </c>
      <c r="I71" s="165" t="s">
        <v>170</v>
      </c>
      <c r="J71" s="166">
        <f>Árak!G62</f>
        <v>255</v>
      </c>
      <c r="K71" s="165" t="s">
        <v>170</v>
      </c>
      <c r="L71" s="89">
        <f>+Árak!G62</f>
        <v>255</v>
      </c>
      <c r="M71" s="396"/>
      <c r="N71" s="2"/>
      <c r="O71" s="2"/>
    </row>
    <row r="72" spans="1:15" ht="18" customHeight="1" thickBot="1">
      <c r="A72" s="1"/>
      <c r="C72" s="41"/>
      <c r="D72" s="39"/>
      <c r="E72" s="94"/>
      <c r="F72" s="95"/>
      <c r="G72" s="96"/>
      <c r="H72" s="95"/>
      <c r="I72" s="96"/>
      <c r="J72" s="97"/>
      <c r="K72" s="115"/>
      <c r="L72" s="40"/>
      <c r="M72" s="40"/>
      <c r="N72" s="40"/>
      <c r="O72" s="2"/>
    </row>
    <row r="73" spans="1:18" ht="21" customHeight="1" thickBot="1">
      <c r="A73" s="1"/>
      <c r="C73" s="41"/>
      <c r="D73" s="39"/>
      <c r="E73" s="363" t="str">
        <f>+C2</f>
        <v>04.29. Hétfő</v>
      </c>
      <c r="F73" s="370"/>
      <c r="G73" s="363" t="str">
        <f>+E2</f>
        <v>04.30.Kedd</v>
      </c>
      <c r="H73" s="370"/>
      <c r="I73" s="363" t="str">
        <f>+G2</f>
        <v>05.01. Szerda</v>
      </c>
      <c r="J73" s="364"/>
      <c r="K73" s="335" t="str">
        <f>+I2</f>
        <v>05.02. Csütörtök</v>
      </c>
      <c r="L73" s="336"/>
      <c r="M73" s="335" t="str">
        <f>+K2</f>
        <v>05.03. Péntek</v>
      </c>
      <c r="N73" s="377"/>
      <c r="O73" s="335" t="s">
        <v>402</v>
      </c>
      <c r="P73" s="336"/>
      <c r="Q73" s="346" t="s">
        <v>403</v>
      </c>
      <c r="R73" s="347"/>
    </row>
    <row r="74" spans="1:18" ht="90.75" customHeight="1">
      <c r="A74" s="43" t="s">
        <v>67</v>
      </c>
      <c r="B74" s="42" t="str">
        <f>"All DAy menü 
"&amp;Árak!B61&amp;" Ft/hét
"&amp;Árak!D61&amp;" Ft/nap"</f>
        <v>All DAy menü 
23240 Ft/hét
3320 Ft/nap</v>
      </c>
      <c r="C74" s="44" t="s">
        <v>69</v>
      </c>
      <c r="D74" s="45"/>
      <c r="E74" s="344" t="s">
        <v>471</v>
      </c>
      <c r="F74" s="344"/>
      <c r="G74" s="394" t="s">
        <v>468</v>
      </c>
      <c r="H74" s="394"/>
      <c r="I74" s="376" t="s">
        <v>271</v>
      </c>
      <c r="J74" s="376"/>
      <c r="K74" s="338" t="s">
        <v>282</v>
      </c>
      <c r="L74" s="388"/>
      <c r="M74" s="341" t="s">
        <v>386</v>
      </c>
      <c r="N74" s="342"/>
      <c r="O74" s="343" t="s">
        <v>355</v>
      </c>
      <c r="P74" s="344"/>
      <c r="Q74" s="338" t="s">
        <v>247</v>
      </c>
      <c r="R74" s="338"/>
    </row>
    <row r="75" spans="1:18" ht="71.25" customHeight="1">
      <c r="A75" s="46"/>
      <c r="B75" s="47"/>
      <c r="C75" s="48" t="s">
        <v>70</v>
      </c>
      <c r="D75" s="49"/>
      <c r="E75" s="345" t="s">
        <v>277</v>
      </c>
      <c r="F75" s="345"/>
      <c r="G75" s="365" t="s">
        <v>409</v>
      </c>
      <c r="H75" s="365"/>
      <c r="I75" s="345" t="s">
        <v>281</v>
      </c>
      <c r="J75" s="345"/>
      <c r="K75" s="391" t="s">
        <v>473</v>
      </c>
      <c r="L75" s="392"/>
      <c r="M75" s="365" t="s">
        <v>474</v>
      </c>
      <c r="N75" s="365"/>
      <c r="O75" s="345" t="s">
        <v>286</v>
      </c>
      <c r="P75" s="345"/>
      <c r="Q75" s="345" t="s">
        <v>164</v>
      </c>
      <c r="R75" s="345"/>
    </row>
    <row r="76" spans="1:18" ht="63" customHeight="1">
      <c r="A76" s="46"/>
      <c r="B76" s="47"/>
      <c r="C76" s="48" t="s">
        <v>71</v>
      </c>
      <c r="D76" s="49"/>
      <c r="E76" s="345" t="s">
        <v>278</v>
      </c>
      <c r="F76" s="345"/>
      <c r="G76" s="345" t="s">
        <v>280</v>
      </c>
      <c r="H76" s="345"/>
      <c r="I76" s="337" t="s">
        <v>172</v>
      </c>
      <c r="J76" s="337"/>
      <c r="K76" s="374" t="s">
        <v>283</v>
      </c>
      <c r="L76" s="375"/>
      <c r="M76" s="345" t="s">
        <v>284</v>
      </c>
      <c r="N76" s="345"/>
      <c r="O76" s="337" t="s">
        <v>246</v>
      </c>
      <c r="P76" s="337"/>
      <c r="Q76" s="348" t="s">
        <v>475</v>
      </c>
      <c r="R76" s="348"/>
    </row>
    <row r="77" spans="1:18" ht="52.5" customHeight="1" thickBot="1">
      <c r="A77" s="50"/>
      <c r="B77" s="51"/>
      <c r="C77" s="52" t="s">
        <v>1</v>
      </c>
      <c r="D77" s="53"/>
      <c r="E77" s="354" t="s">
        <v>279</v>
      </c>
      <c r="F77" s="354"/>
      <c r="G77" s="382" t="s">
        <v>384</v>
      </c>
      <c r="H77" s="383"/>
      <c r="I77" s="383" t="s">
        <v>472</v>
      </c>
      <c r="J77" s="383"/>
      <c r="K77" s="397" t="s">
        <v>385</v>
      </c>
      <c r="L77" s="348"/>
      <c r="M77" s="345" t="s">
        <v>285</v>
      </c>
      <c r="N77" s="345"/>
      <c r="O77" s="357" t="s">
        <v>287</v>
      </c>
      <c r="P77" s="358"/>
      <c r="Q77" s="345" t="s">
        <v>273</v>
      </c>
      <c r="R77" s="345"/>
    </row>
    <row r="78" spans="1:18" ht="52.5" customHeight="1">
      <c r="A78" s="151"/>
      <c r="B78" s="151"/>
      <c r="C78" s="152"/>
      <c r="D78" s="153"/>
      <c r="E78" s="355" t="s">
        <v>353</v>
      </c>
      <c r="F78" s="356"/>
      <c r="G78" s="380" t="s">
        <v>328</v>
      </c>
      <c r="H78" s="381"/>
      <c r="I78" s="355" t="s">
        <v>354</v>
      </c>
      <c r="J78" s="356"/>
      <c r="K78" s="339" t="s">
        <v>341</v>
      </c>
      <c r="L78" s="340"/>
      <c r="M78" s="350" t="s">
        <v>276</v>
      </c>
      <c r="N78" s="351"/>
      <c r="O78" s="352" t="s">
        <v>209</v>
      </c>
      <c r="P78" s="353"/>
      <c r="Q78" s="350" t="s">
        <v>288</v>
      </c>
      <c r="R78" s="351"/>
    </row>
    <row r="79" spans="1:21" ht="22.5" customHeight="1">
      <c r="A79" s="126"/>
      <c r="C79" s="41"/>
      <c r="D79" s="39"/>
      <c r="E79" s="41"/>
      <c r="F79" s="39"/>
      <c r="G79" s="41"/>
      <c r="H79" s="39"/>
      <c r="I79" s="41"/>
      <c r="J79" s="40"/>
      <c r="K79" s="41"/>
      <c r="L79" s="40"/>
      <c r="M79" s="40"/>
      <c r="N79" s="40"/>
      <c r="P79" s="54"/>
      <c r="U79" s="54"/>
    </row>
    <row r="80" spans="1:21" ht="29.25" customHeight="1">
      <c r="A80" s="126"/>
      <c r="C80" s="41"/>
      <c r="D80" s="39"/>
      <c r="E80" s="41"/>
      <c r="F80" s="39"/>
      <c r="G80" s="41"/>
      <c r="H80" s="39"/>
      <c r="I80" s="41"/>
      <c r="J80" s="40"/>
      <c r="K80" s="41"/>
      <c r="L80" s="40"/>
      <c r="M80" s="40"/>
      <c r="N80" s="40"/>
      <c r="P80" s="54"/>
      <c r="U80" s="54"/>
    </row>
    <row r="81" spans="1:21" ht="24" customHeight="1">
      <c r="A81" s="127"/>
      <c r="B81" s="128"/>
      <c r="C81" s="359" t="str">
        <f>C2</f>
        <v>04.29. Hétfő</v>
      </c>
      <c r="D81" s="360"/>
      <c r="E81" s="359" t="str">
        <f>E2</f>
        <v>04.30.Kedd</v>
      </c>
      <c r="F81" s="360"/>
      <c r="G81" s="359" t="str">
        <f>G2</f>
        <v>05.01. Szerda</v>
      </c>
      <c r="H81" s="360"/>
      <c r="I81" s="359" t="str">
        <f>I2</f>
        <v>05.02. Csütörtök</v>
      </c>
      <c r="J81" s="360"/>
      <c r="K81" s="359" t="str">
        <f>K2</f>
        <v>05.03. Péntek</v>
      </c>
      <c r="L81" s="360"/>
      <c r="M81" s="359" t="str">
        <f>O73</f>
        <v>05.04. Szombat</v>
      </c>
      <c r="N81" s="360"/>
      <c r="P81" s="54"/>
      <c r="U81" s="54"/>
    </row>
    <row r="82" spans="1:21" ht="59.25" customHeight="1">
      <c r="A82" s="129" t="s">
        <v>174</v>
      </c>
      <c r="B82" s="389" t="s">
        <v>175</v>
      </c>
      <c r="C82" s="320" t="s">
        <v>357</v>
      </c>
      <c r="D82" s="155">
        <f>Árak!C63</f>
        <v>795</v>
      </c>
      <c r="E82" s="323" t="s">
        <v>478</v>
      </c>
      <c r="F82" s="156">
        <f>Árak!D63</f>
        <v>845</v>
      </c>
      <c r="G82" s="309"/>
      <c r="H82" s="156">
        <f>Árak!E63</f>
        <v>0</v>
      </c>
      <c r="I82" s="328" t="s">
        <v>390</v>
      </c>
      <c r="J82" s="156">
        <f>Árak!F63</f>
        <v>945</v>
      </c>
      <c r="K82" s="333" t="s">
        <v>393</v>
      </c>
      <c r="L82" s="156">
        <f>Árak!G63</f>
        <v>795</v>
      </c>
      <c r="M82" s="361"/>
      <c r="N82" s="362"/>
      <c r="P82" s="54"/>
      <c r="U82" s="54"/>
    </row>
    <row r="83" spans="1:21" ht="77.25" customHeight="1">
      <c r="A83" s="129" t="s">
        <v>176</v>
      </c>
      <c r="B83" s="390"/>
      <c r="C83" s="321" t="s">
        <v>358</v>
      </c>
      <c r="D83" s="155">
        <f>Árak!C64</f>
        <v>1595</v>
      </c>
      <c r="E83" s="325" t="s">
        <v>388</v>
      </c>
      <c r="F83" s="156">
        <f>Árak!D64</f>
        <v>1795</v>
      </c>
      <c r="G83" s="308"/>
      <c r="H83" s="156">
        <f>Árak!E64</f>
        <v>0</v>
      </c>
      <c r="I83" s="327" t="s">
        <v>359</v>
      </c>
      <c r="J83" s="156">
        <f>Árak!F64</f>
        <v>1645</v>
      </c>
      <c r="K83" s="334" t="s">
        <v>361</v>
      </c>
      <c r="L83" s="156">
        <f>Árak!G64</f>
        <v>1795</v>
      </c>
      <c r="M83" s="366" t="s">
        <v>395</v>
      </c>
      <c r="N83" s="367"/>
      <c r="O83" s="173">
        <f>Árak!H64</f>
        <v>1395</v>
      </c>
      <c r="P83" s="54"/>
      <c r="U83" s="54"/>
    </row>
    <row r="84" spans="1:21" ht="93.75" customHeight="1">
      <c r="A84" s="129" t="s">
        <v>177</v>
      </c>
      <c r="B84" s="390"/>
      <c r="C84" s="321" t="s">
        <v>476</v>
      </c>
      <c r="D84" s="155">
        <f>Árak!C65</f>
        <v>1845</v>
      </c>
      <c r="E84" s="325" t="s">
        <v>479</v>
      </c>
      <c r="F84" s="156">
        <f>Árak!D65</f>
        <v>1395</v>
      </c>
      <c r="G84" s="308"/>
      <c r="H84" s="156">
        <f>Árak!E65</f>
        <v>0</v>
      </c>
      <c r="I84" s="329" t="s">
        <v>484</v>
      </c>
      <c r="J84" s="156">
        <f>Árak!F65</f>
        <v>1345</v>
      </c>
      <c r="K84" s="334" t="s">
        <v>362</v>
      </c>
      <c r="L84" s="156">
        <f>Árak!G65</f>
        <v>1695</v>
      </c>
      <c r="M84" s="154"/>
      <c r="N84" s="156"/>
      <c r="P84" s="54"/>
      <c r="U84" s="54"/>
    </row>
    <row r="85" spans="1:21" ht="89.25" customHeight="1">
      <c r="A85" s="129" t="s">
        <v>178</v>
      </c>
      <c r="B85" s="390"/>
      <c r="C85" s="321" t="s">
        <v>387</v>
      </c>
      <c r="D85" s="155">
        <f>Árak!C66</f>
        <v>1595</v>
      </c>
      <c r="E85" s="324" t="s">
        <v>480</v>
      </c>
      <c r="F85" s="156">
        <f>Árak!D66</f>
        <v>1995</v>
      </c>
      <c r="G85" s="308"/>
      <c r="H85" s="156">
        <f>Árak!E66</f>
        <v>0</v>
      </c>
      <c r="I85" s="329" t="s">
        <v>485</v>
      </c>
      <c r="J85" s="156">
        <f>Árak!F66</f>
        <v>1545</v>
      </c>
      <c r="K85" s="332" t="s">
        <v>486</v>
      </c>
      <c r="L85" s="156">
        <f>Árak!G66</f>
        <v>1395</v>
      </c>
      <c r="M85" s="361"/>
      <c r="N85" s="362"/>
      <c r="P85" s="54"/>
      <c r="U85" s="54"/>
    </row>
    <row r="86" spans="1:21" ht="80.25" customHeight="1">
      <c r="A86" s="129" t="s">
        <v>179</v>
      </c>
      <c r="B86" s="390"/>
      <c r="C86" s="322" t="s">
        <v>477</v>
      </c>
      <c r="D86" s="155">
        <f>Árak!C67</f>
        <v>1605</v>
      </c>
      <c r="E86" s="325" t="s">
        <v>481</v>
      </c>
      <c r="F86" s="156">
        <f>Árak!D67</f>
        <v>1645</v>
      </c>
      <c r="G86" s="309"/>
      <c r="H86" s="156">
        <f>Árak!E67</f>
        <v>0</v>
      </c>
      <c r="I86" s="327" t="s">
        <v>360</v>
      </c>
      <c r="J86" s="156">
        <f>Árak!F67</f>
        <v>1395</v>
      </c>
      <c r="K86" s="332" t="s">
        <v>487</v>
      </c>
      <c r="L86" s="156">
        <f>Árak!G67</f>
        <v>1345</v>
      </c>
      <c r="M86" s="368" t="s">
        <v>489</v>
      </c>
      <c r="N86" s="369"/>
      <c r="O86" s="173">
        <f>Árak!H67</f>
        <v>1745</v>
      </c>
      <c r="P86" s="54"/>
      <c r="U86" s="54"/>
    </row>
    <row r="87" spans="1:21" ht="78.75" customHeight="1">
      <c r="A87" s="130" t="s">
        <v>180</v>
      </c>
      <c r="B87" s="390"/>
      <c r="C87" s="321" t="s">
        <v>389</v>
      </c>
      <c r="D87" s="155">
        <f>Árak!C68</f>
        <v>1645</v>
      </c>
      <c r="E87" s="325" t="s">
        <v>482</v>
      </c>
      <c r="F87" s="157">
        <f>Árak!D68</f>
        <v>1545</v>
      </c>
      <c r="G87" s="309"/>
      <c r="H87" s="157">
        <f>Árak!E68</f>
        <v>0</v>
      </c>
      <c r="I87" s="330" t="s">
        <v>391</v>
      </c>
      <c r="J87" s="157">
        <f>Árak!F68</f>
        <v>1495</v>
      </c>
      <c r="K87" s="334" t="s">
        <v>488</v>
      </c>
      <c r="L87" s="157">
        <f>Árak!G68</f>
        <v>1845</v>
      </c>
      <c r="M87" s="361"/>
      <c r="N87" s="362"/>
      <c r="P87" s="54"/>
      <c r="U87" s="54"/>
    </row>
    <row r="88" spans="1:21" ht="109.5" customHeight="1">
      <c r="A88" s="203" t="s">
        <v>342</v>
      </c>
      <c r="B88" s="390"/>
      <c r="C88" s="321" t="s">
        <v>394</v>
      </c>
      <c r="D88" s="155">
        <f>Árak!C69</f>
        <v>1395</v>
      </c>
      <c r="E88" s="326" t="s">
        <v>483</v>
      </c>
      <c r="F88" s="157">
        <f>Árak!D69</f>
        <v>1995</v>
      </c>
      <c r="G88" s="309"/>
      <c r="H88" s="157">
        <f>Árak!E69</f>
        <v>0</v>
      </c>
      <c r="I88" s="331" t="s">
        <v>392</v>
      </c>
      <c r="J88" s="157">
        <f>Árak!F69</f>
        <v>1345</v>
      </c>
      <c r="K88" s="332" t="s">
        <v>356</v>
      </c>
      <c r="L88" s="157">
        <f>Árak!G69</f>
        <v>1895</v>
      </c>
      <c r="M88" s="361"/>
      <c r="N88" s="362"/>
      <c r="P88" s="54"/>
      <c r="U88" s="54"/>
    </row>
    <row r="89" spans="3:21" ht="12.75" customHeight="1">
      <c r="C89" s="204"/>
      <c r="N89" s="40"/>
      <c r="P89" s="54"/>
      <c r="U89" s="54"/>
    </row>
    <row r="90" spans="1:19" ht="37.5" customHeight="1">
      <c r="A90" s="247" t="s">
        <v>197</v>
      </c>
      <c r="B90" s="248"/>
      <c r="C90" s="249" t="s">
        <v>298</v>
      </c>
      <c r="D90" s="250">
        <f>Árak!C70</f>
        <v>199</v>
      </c>
      <c r="E90" s="249" t="s">
        <v>298</v>
      </c>
      <c r="F90" s="250">
        <f>Árak!D70</f>
        <v>199</v>
      </c>
      <c r="G90" s="249"/>
      <c r="H90" s="250">
        <f>Árak!E70</f>
        <v>0</v>
      </c>
      <c r="I90" s="249" t="s">
        <v>298</v>
      </c>
      <c r="J90" s="250">
        <f>Árak!F70</f>
        <v>199</v>
      </c>
      <c r="K90" s="249" t="s">
        <v>298</v>
      </c>
      <c r="L90" s="250">
        <f>Árak!G70</f>
        <v>199</v>
      </c>
      <c r="M90"/>
      <c r="N90" s="54"/>
      <c r="O90"/>
      <c r="P90"/>
      <c r="Q90"/>
      <c r="R90"/>
      <c r="S90" s="54"/>
    </row>
    <row r="91" spans="1:19" ht="37.5" customHeight="1">
      <c r="A91" s="247" t="s">
        <v>198</v>
      </c>
      <c r="B91" s="248"/>
      <c r="C91" s="249" t="s">
        <v>299</v>
      </c>
      <c r="D91" s="250">
        <f>Árak!C71</f>
        <v>199</v>
      </c>
      <c r="E91" s="249" t="s">
        <v>299</v>
      </c>
      <c r="F91" s="250">
        <f>Árak!D71</f>
        <v>199</v>
      </c>
      <c r="G91" s="249"/>
      <c r="H91" s="250">
        <f>Árak!E71</f>
        <v>0</v>
      </c>
      <c r="I91" s="249" t="s">
        <v>299</v>
      </c>
      <c r="J91" s="250">
        <f>Árak!F71</f>
        <v>199</v>
      </c>
      <c r="K91" s="249" t="s">
        <v>299</v>
      </c>
      <c r="L91" s="250">
        <f>Árak!G71</f>
        <v>199</v>
      </c>
      <c r="M91"/>
      <c r="N91" s="54"/>
      <c r="O91"/>
      <c r="P91"/>
      <c r="Q91"/>
      <c r="R91"/>
      <c r="S91" s="54"/>
    </row>
    <row r="92" spans="1:19" ht="37.5" customHeight="1">
      <c r="A92" s="247" t="s">
        <v>199</v>
      </c>
      <c r="B92" s="248"/>
      <c r="C92" s="249" t="s">
        <v>364</v>
      </c>
      <c r="D92" s="250">
        <f>Árak!C72</f>
        <v>199</v>
      </c>
      <c r="E92" s="249" t="s">
        <v>364</v>
      </c>
      <c r="F92" s="250">
        <f>Árak!D72</f>
        <v>199</v>
      </c>
      <c r="G92" s="249"/>
      <c r="H92" s="250">
        <f>Árak!E72</f>
        <v>0</v>
      </c>
      <c r="I92" s="249" t="s">
        <v>364</v>
      </c>
      <c r="J92" s="250">
        <f>Árak!F72</f>
        <v>199</v>
      </c>
      <c r="K92" s="249" t="s">
        <v>364</v>
      </c>
      <c r="L92" s="250">
        <f>Árak!G72</f>
        <v>199</v>
      </c>
      <c r="M92"/>
      <c r="N92" s="54"/>
      <c r="O92"/>
      <c r="P92"/>
      <c r="Q92"/>
      <c r="R92"/>
      <c r="S92" s="54"/>
    </row>
    <row r="93" spans="1:19" ht="37.5" customHeight="1">
      <c r="A93" s="247" t="s">
        <v>200</v>
      </c>
      <c r="B93" s="248"/>
      <c r="C93" s="249" t="s">
        <v>365</v>
      </c>
      <c r="D93" s="250">
        <f>Árak!C73</f>
        <v>199</v>
      </c>
      <c r="E93" s="249" t="s">
        <v>365</v>
      </c>
      <c r="F93" s="250">
        <f>Árak!D73</f>
        <v>199</v>
      </c>
      <c r="G93" s="249"/>
      <c r="H93" s="250">
        <f>Árak!E73</f>
        <v>0</v>
      </c>
      <c r="I93" s="249" t="s">
        <v>365</v>
      </c>
      <c r="J93" s="250">
        <f>Árak!F73</f>
        <v>199</v>
      </c>
      <c r="K93" s="249" t="s">
        <v>365</v>
      </c>
      <c r="L93" s="250">
        <f>Árak!G73</f>
        <v>199</v>
      </c>
      <c r="M93"/>
      <c r="N93" s="54"/>
      <c r="O93"/>
      <c r="P93"/>
      <c r="Q93"/>
      <c r="R93"/>
      <c r="S93" s="54"/>
    </row>
    <row r="94" spans="1:19" ht="37.5" customHeight="1">
      <c r="A94" s="247" t="s">
        <v>201</v>
      </c>
      <c r="B94" s="248"/>
      <c r="C94" s="249" t="s">
        <v>300</v>
      </c>
      <c r="D94" s="250">
        <f>Árak!C74</f>
        <v>199</v>
      </c>
      <c r="E94" s="249" t="s">
        <v>300</v>
      </c>
      <c r="F94" s="250">
        <f>Árak!D74</f>
        <v>199</v>
      </c>
      <c r="G94" s="249"/>
      <c r="H94" s="250">
        <f>Árak!E74</f>
        <v>0</v>
      </c>
      <c r="I94" s="249" t="s">
        <v>300</v>
      </c>
      <c r="J94" s="250">
        <f>Árak!F74</f>
        <v>199</v>
      </c>
      <c r="K94" s="249" t="s">
        <v>300</v>
      </c>
      <c r="L94" s="250">
        <f>Árak!G74</f>
        <v>199</v>
      </c>
      <c r="M94"/>
      <c r="N94" s="54"/>
      <c r="O94"/>
      <c r="P94"/>
      <c r="Q94"/>
      <c r="R94"/>
      <c r="S94" s="54"/>
    </row>
    <row r="95" spans="1:19" ht="37.5" customHeight="1">
      <c r="A95" s="247" t="s">
        <v>202</v>
      </c>
      <c r="B95" s="248"/>
      <c r="C95" s="249" t="s">
        <v>366</v>
      </c>
      <c r="D95" s="250">
        <f>Árak!C75</f>
        <v>199</v>
      </c>
      <c r="E95" s="249" t="s">
        <v>366</v>
      </c>
      <c r="F95" s="250">
        <f>Árak!D75</f>
        <v>199</v>
      </c>
      <c r="G95" s="249"/>
      <c r="H95" s="250">
        <f>Árak!E75</f>
        <v>0</v>
      </c>
      <c r="I95" s="249" t="s">
        <v>366</v>
      </c>
      <c r="J95" s="250">
        <f>Árak!F75</f>
        <v>199</v>
      </c>
      <c r="K95" s="249" t="s">
        <v>366</v>
      </c>
      <c r="L95" s="250">
        <f>Árak!G75</f>
        <v>199</v>
      </c>
      <c r="M95"/>
      <c r="N95" s="54"/>
      <c r="O95"/>
      <c r="P95"/>
      <c r="Q95"/>
      <c r="R95"/>
      <c r="S95" s="54"/>
    </row>
    <row r="96" spans="1:19" ht="37.5" customHeight="1">
      <c r="A96" s="247" t="s">
        <v>203</v>
      </c>
      <c r="B96" s="248"/>
      <c r="C96" s="249" t="s">
        <v>367</v>
      </c>
      <c r="D96" s="250">
        <f>Árak!C76</f>
        <v>199</v>
      </c>
      <c r="E96" s="249" t="s">
        <v>367</v>
      </c>
      <c r="F96" s="250">
        <f>Árak!D76</f>
        <v>199</v>
      </c>
      <c r="G96" s="249"/>
      <c r="H96" s="250">
        <f>Árak!E76</f>
        <v>0</v>
      </c>
      <c r="I96" s="249" t="s">
        <v>367</v>
      </c>
      <c r="J96" s="250">
        <f>Árak!F76</f>
        <v>199</v>
      </c>
      <c r="K96" s="249" t="s">
        <v>367</v>
      </c>
      <c r="L96" s="250">
        <f>Árak!G76</f>
        <v>199</v>
      </c>
      <c r="M96"/>
      <c r="N96" s="54"/>
      <c r="O96"/>
      <c r="P96"/>
      <c r="Q96"/>
      <c r="R96"/>
      <c r="S96" s="54"/>
    </row>
    <row r="97" spans="1:19" ht="37.5" customHeight="1">
      <c r="A97" s="247" t="s">
        <v>204</v>
      </c>
      <c r="B97" s="248"/>
      <c r="C97" s="249" t="s">
        <v>344</v>
      </c>
      <c r="D97" s="250">
        <f>Árak!C77</f>
        <v>279</v>
      </c>
      <c r="E97" s="249" t="s">
        <v>344</v>
      </c>
      <c r="F97" s="250">
        <f>Árak!D77</f>
        <v>279</v>
      </c>
      <c r="G97" s="249"/>
      <c r="H97" s="250">
        <f>Árak!E77</f>
        <v>0</v>
      </c>
      <c r="I97" s="249" t="s">
        <v>344</v>
      </c>
      <c r="J97" s="250">
        <f>Árak!F77</f>
        <v>279</v>
      </c>
      <c r="K97" s="249" t="s">
        <v>344</v>
      </c>
      <c r="L97" s="250">
        <f>Árak!G77</f>
        <v>279</v>
      </c>
      <c r="M97"/>
      <c r="N97" s="54"/>
      <c r="O97"/>
      <c r="P97"/>
      <c r="Q97"/>
      <c r="R97"/>
      <c r="S97" s="54"/>
    </row>
    <row r="98" spans="1:19" ht="37.5" customHeight="1">
      <c r="A98" s="247" t="s">
        <v>248</v>
      </c>
      <c r="B98" s="248"/>
      <c r="C98" s="249" t="s">
        <v>345</v>
      </c>
      <c r="D98" s="250">
        <f>Árak!C78</f>
        <v>279</v>
      </c>
      <c r="E98" s="249" t="s">
        <v>345</v>
      </c>
      <c r="F98" s="250">
        <f>Árak!D78</f>
        <v>279</v>
      </c>
      <c r="G98" s="249"/>
      <c r="H98" s="250">
        <f>Árak!E78</f>
        <v>0</v>
      </c>
      <c r="I98" s="249" t="s">
        <v>345</v>
      </c>
      <c r="J98" s="250">
        <f>Árak!F78</f>
        <v>279</v>
      </c>
      <c r="K98" s="249" t="s">
        <v>345</v>
      </c>
      <c r="L98" s="250">
        <f>Árak!G78</f>
        <v>279</v>
      </c>
      <c r="M98"/>
      <c r="N98" s="54"/>
      <c r="O98"/>
      <c r="P98"/>
      <c r="Q98"/>
      <c r="R98"/>
      <c r="S98" s="54"/>
    </row>
    <row r="99" spans="1:19" ht="37.5" customHeight="1">
      <c r="A99" s="247" t="s">
        <v>249</v>
      </c>
      <c r="B99" s="248"/>
      <c r="C99" s="249" t="s">
        <v>368</v>
      </c>
      <c r="D99" s="250">
        <f>Árak!C79</f>
        <v>299</v>
      </c>
      <c r="E99" s="249" t="s">
        <v>368</v>
      </c>
      <c r="F99" s="250">
        <f>Árak!D79</f>
        <v>299</v>
      </c>
      <c r="G99" s="249"/>
      <c r="H99" s="250">
        <f>Árak!E79</f>
        <v>0</v>
      </c>
      <c r="I99" s="249" t="s">
        <v>368</v>
      </c>
      <c r="J99" s="250">
        <f>Árak!F79</f>
        <v>299</v>
      </c>
      <c r="K99" s="249" t="s">
        <v>368</v>
      </c>
      <c r="L99" s="250">
        <f>Árak!G79</f>
        <v>299</v>
      </c>
      <c r="M99"/>
      <c r="N99" s="54"/>
      <c r="O99"/>
      <c r="P99"/>
      <c r="Q99"/>
      <c r="R99"/>
      <c r="S99" s="54"/>
    </row>
    <row r="100" spans="1:19" ht="37.5" customHeight="1">
      <c r="A100" s="247" t="s">
        <v>317</v>
      </c>
      <c r="B100" s="248"/>
      <c r="C100" s="249" t="s">
        <v>369</v>
      </c>
      <c r="D100" s="250">
        <f>Árak!C80</f>
        <v>299</v>
      </c>
      <c r="E100" s="249" t="s">
        <v>369</v>
      </c>
      <c r="F100" s="250">
        <f>Árak!D80</f>
        <v>299</v>
      </c>
      <c r="G100" s="249"/>
      <c r="H100" s="250">
        <f>Árak!E80</f>
        <v>0</v>
      </c>
      <c r="I100" s="249" t="s">
        <v>369</v>
      </c>
      <c r="J100" s="250">
        <f>Árak!F80</f>
        <v>299</v>
      </c>
      <c r="K100" s="249" t="s">
        <v>369</v>
      </c>
      <c r="L100" s="250">
        <f>Árak!G80</f>
        <v>299</v>
      </c>
      <c r="M100"/>
      <c r="N100" s="54"/>
      <c r="O100"/>
      <c r="P100"/>
      <c r="Q100"/>
      <c r="R100"/>
      <c r="S100" s="54"/>
    </row>
    <row r="101" spans="1:19" ht="32.25" customHeight="1">
      <c r="A101" s="247" t="s">
        <v>370</v>
      </c>
      <c r="B101" s="248"/>
      <c r="C101" s="249" t="s">
        <v>371</v>
      </c>
      <c r="D101" s="250">
        <f>Árak!C81</f>
        <v>399</v>
      </c>
      <c r="E101" s="249" t="s">
        <v>371</v>
      </c>
      <c r="F101" s="250">
        <f>Árak!D81</f>
        <v>399</v>
      </c>
      <c r="G101" s="249"/>
      <c r="H101" s="250">
        <f>Árak!E81</f>
        <v>0</v>
      </c>
      <c r="I101" s="249" t="s">
        <v>371</v>
      </c>
      <c r="J101" s="250">
        <f>Árak!F81</f>
        <v>399</v>
      </c>
      <c r="K101" s="249" t="s">
        <v>371</v>
      </c>
      <c r="L101" s="250">
        <f>Árak!G81</f>
        <v>399</v>
      </c>
      <c r="M101"/>
      <c r="N101" s="54"/>
      <c r="O101"/>
      <c r="P101"/>
      <c r="Q101"/>
      <c r="R101"/>
      <c r="S101" s="54"/>
    </row>
    <row r="102" spans="1:19" ht="32.25" customHeight="1">
      <c r="A102" s="247" t="s">
        <v>372</v>
      </c>
      <c r="B102" s="248"/>
      <c r="C102" s="249" t="s">
        <v>373</v>
      </c>
      <c r="D102" s="250">
        <f>Árak!C82</f>
        <v>399</v>
      </c>
      <c r="E102" s="249" t="s">
        <v>373</v>
      </c>
      <c r="F102" s="250">
        <f>Árak!D82</f>
        <v>399</v>
      </c>
      <c r="G102" s="249"/>
      <c r="H102" s="250">
        <f>Árak!E82</f>
        <v>0</v>
      </c>
      <c r="I102" s="249" t="s">
        <v>373</v>
      </c>
      <c r="J102" s="250">
        <f>Árak!F82</f>
        <v>399</v>
      </c>
      <c r="K102" s="249" t="s">
        <v>373</v>
      </c>
      <c r="L102" s="250">
        <f>Árak!G82</f>
        <v>399</v>
      </c>
      <c r="M102"/>
      <c r="N102" s="54"/>
      <c r="O102"/>
      <c r="P102"/>
      <c r="Q102"/>
      <c r="R102"/>
      <c r="S102" s="54"/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3.5" customHeight="1"/>
    <row r="112" ht="13.5" customHeight="1"/>
    <row r="113" ht="12.75" customHeight="1"/>
    <row r="114" ht="12.75" customHeight="1"/>
    <row r="115" ht="12.75" customHeight="1"/>
  </sheetData>
  <sheetProtection selectLockedCells="1" selectUnlockedCells="1"/>
  <mergeCells count="94">
    <mergeCell ref="M88:N88"/>
    <mergeCell ref="B82:B88"/>
    <mergeCell ref="K75:L75"/>
    <mergeCell ref="M76:N76"/>
    <mergeCell ref="J33:J34"/>
    <mergeCell ref="M77:N77"/>
    <mergeCell ref="M29:M35"/>
    <mergeCell ref="G74:H74"/>
    <mergeCell ref="M62:M71"/>
    <mergeCell ref="K77:L77"/>
    <mergeCell ref="I2:J2"/>
    <mergeCell ref="K2:L2"/>
    <mergeCell ref="L23:L24"/>
    <mergeCell ref="J23:J24"/>
    <mergeCell ref="K74:L74"/>
    <mergeCell ref="L33:L34"/>
    <mergeCell ref="J29:J30"/>
    <mergeCell ref="L29:L30"/>
    <mergeCell ref="A2:B2"/>
    <mergeCell ref="C2:D2"/>
    <mergeCell ref="E2:F2"/>
    <mergeCell ref="G2:H2"/>
    <mergeCell ref="D29:D30"/>
    <mergeCell ref="L26:L27"/>
    <mergeCell ref="D11:D12"/>
    <mergeCell ref="H11:H12"/>
    <mergeCell ref="J26:J27"/>
    <mergeCell ref="F14:F15"/>
    <mergeCell ref="I77:J77"/>
    <mergeCell ref="E74:F74"/>
    <mergeCell ref="E75:F75"/>
    <mergeCell ref="H26:H27"/>
    <mergeCell ref="D33:D34"/>
    <mergeCell ref="F33:F34"/>
    <mergeCell ref="F26:F27"/>
    <mergeCell ref="F29:F30"/>
    <mergeCell ref="H29:H30"/>
    <mergeCell ref="H33:H34"/>
    <mergeCell ref="G81:H81"/>
    <mergeCell ref="M73:N73"/>
    <mergeCell ref="H14:H15"/>
    <mergeCell ref="J14:J15"/>
    <mergeCell ref="L11:L12"/>
    <mergeCell ref="L14:L15"/>
    <mergeCell ref="I81:J81"/>
    <mergeCell ref="I75:J75"/>
    <mergeCell ref="G78:H78"/>
    <mergeCell ref="G77:H77"/>
    <mergeCell ref="F23:F24"/>
    <mergeCell ref="E73:F73"/>
    <mergeCell ref="M37:M59"/>
    <mergeCell ref="M3:M28"/>
    <mergeCell ref="G76:H76"/>
    <mergeCell ref="I76:J76"/>
    <mergeCell ref="K76:L76"/>
    <mergeCell ref="I74:J74"/>
    <mergeCell ref="G75:H75"/>
    <mergeCell ref="G73:H73"/>
    <mergeCell ref="M75:N75"/>
    <mergeCell ref="M85:N85"/>
    <mergeCell ref="M87:N87"/>
    <mergeCell ref="M83:N83"/>
    <mergeCell ref="M86:N86"/>
    <mergeCell ref="M81:N81"/>
    <mergeCell ref="D14:D15"/>
    <mergeCell ref="D26:D27"/>
    <mergeCell ref="C81:D81"/>
    <mergeCell ref="E81:F81"/>
    <mergeCell ref="M82:N82"/>
    <mergeCell ref="K81:L81"/>
    <mergeCell ref="D23:D24"/>
    <mergeCell ref="H23:H24"/>
    <mergeCell ref="K73:L73"/>
    <mergeCell ref="I73:J73"/>
    <mergeCell ref="F11:F12"/>
    <mergeCell ref="Q78:R78"/>
    <mergeCell ref="M78:N78"/>
    <mergeCell ref="O78:P78"/>
    <mergeCell ref="O75:P75"/>
    <mergeCell ref="E76:F76"/>
    <mergeCell ref="E77:F77"/>
    <mergeCell ref="E78:F78"/>
    <mergeCell ref="I78:J78"/>
    <mergeCell ref="O77:P77"/>
    <mergeCell ref="O73:P73"/>
    <mergeCell ref="O76:P76"/>
    <mergeCell ref="Q74:R74"/>
    <mergeCell ref="K78:L78"/>
    <mergeCell ref="M74:N74"/>
    <mergeCell ref="O74:P74"/>
    <mergeCell ref="Q77:R77"/>
    <mergeCell ref="Q75:R75"/>
    <mergeCell ref="Q73:R73"/>
    <mergeCell ref="Q76:R76"/>
  </mergeCells>
  <hyperlinks>
    <hyperlink ref="M37" r:id="rId1" display="info@teletal.hu"/>
    <hyperlink ref="M62" r:id="rId2" display="www.teletal.hu"/>
  </hyperlink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3" r:id="rId4"/>
  <rowBreaks count="5" manualBreakCount="5">
    <brk id="20" max="255" man="1"/>
    <brk id="35" max="11" man="1"/>
    <brk id="46" max="11" man="1"/>
    <brk id="58" max="11" man="1"/>
    <brk id="71" max="11" man="1"/>
  </rowBreaks>
  <ignoredErrors>
    <ignoredError sqref="O86 O83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3"/>
  <sheetViews>
    <sheetView zoomScale="80" zoomScaleNormal="80" zoomScalePageLayoutView="0" workbookViewId="0" topLeftCell="A67">
      <selection activeCell="C9" sqref="C9"/>
    </sheetView>
  </sheetViews>
  <sheetFormatPr defaultColWidth="9.140625" defaultRowHeight="12.75"/>
  <cols>
    <col min="1" max="1" width="7.140625" style="55" customWidth="1"/>
    <col min="2" max="3" width="13.57421875" style="56" customWidth="1"/>
    <col min="4" max="4" width="8.7109375" style="56" customWidth="1"/>
    <col min="5" max="5" width="6.28125" style="56" customWidth="1"/>
    <col min="6" max="6" width="8.7109375" style="56" customWidth="1"/>
    <col min="7" max="7" width="5.8515625" style="56" customWidth="1"/>
    <col min="8" max="8" width="8.7109375" style="56" customWidth="1"/>
    <col min="9" max="9" width="6.28125" style="56" customWidth="1"/>
    <col min="10" max="10" width="8.7109375" style="56" customWidth="1"/>
    <col min="11" max="11" width="5.8515625" style="56" customWidth="1"/>
    <col min="12" max="12" width="8.7109375" style="56" customWidth="1"/>
    <col min="13" max="13" width="6.7109375" style="56" customWidth="1"/>
    <col min="14" max="14" width="9.00390625" style="55" customWidth="1"/>
    <col min="15" max="15" width="5.57421875" style="56" customWidth="1"/>
    <col min="16" max="16" width="9.28125" style="56" customWidth="1"/>
    <col min="17" max="17" width="5.140625" style="56" customWidth="1"/>
    <col min="18" max="16384" width="9.140625" style="56" customWidth="1"/>
  </cols>
  <sheetData>
    <row r="1" spans="1:24" ht="23.25" customHeight="1" thickBot="1">
      <c r="A1" s="257" t="str">
        <f>'[1]Étlap'!A2</f>
        <v>10. hét</v>
      </c>
      <c r="B1" s="407" t="s">
        <v>72</v>
      </c>
      <c r="C1" s="408"/>
      <c r="D1" s="407" t="s">
        <v>73</v>
      </c>
      <c r="E1" s="408"/>
      <c r="F1" s="407" t="s">
        <v>74</v>
      </c>
      <c r="G1" s="408"/>
      <c r="H1" s="407" t="s">
        <v>75</v>
      </c>
      <c r="I1" s="408"/>
      <c r="J1" s="407" t="s">
        <v>76</v>
      </c>
      <c r="K1" s="408"/>
      <c r="L1" s="407" t="s">
        <v>77</v>
      </c>
      <c r="M1" s="408"/>
      <c r="N1" s="407" t="s">
        <v>78</v>
      </c>
      <c r="O1" s="408"/>
      <c r="P1"/>
      <c r="Q1" s="255"/>
      <c r="R1"/>
      <c r="S1"/>
      <c r="T1"/>
      <c r="U1"/>
      <c r="V1"/>
      <c r="W1"/>
      <c r="X1"/>
    </row>
    <row r="2" spans="1:17" s="57" customFormat="1" ht="19.5" customHeight="1" thickBot="1">
      <c r="A2" s="258" t="s">
        <v>0</v>
      </c>
      <c r="B2" s="259"/>
      <c r="C2" s="260" t="str">
        <f>A2</f>
        <v>RE1</v>
      </c>
      <c r="D2" s="259"/>
      <c r="E2" s="260" t="str">
        <f>A2</f>
        <v>RE1</v>
      </c>
      <c r="F2" s="259"/>
      <c r="G2" s="260" t="str">
        <f>A2</f>
        <v>RE1</v>
      </c>
      <c r="H2" s="259"/>
      <c r="I2" s="260" t="str">
        <f>A2</f>
        <v>RE1</v>
      </c>
      <c r="J2" s="259"/>
      <c r="K2" s="261" t="str">
        <f>A2</f>
        <v>RE1</v>
      </c>
      <c r="L2" s="262"/>
      <c r="M2" s="263"/>
      <c r="N2" s="263"/>
      <c r="O2" s="264"/>
      <c r="P2"/>
      <c r="Q2" s="256"/>
    </row>
    <row r="3" spans="1:17" s="57" customFormat="1" ht="19.5" customHeight="1">
      <c r="A3" s="265" t="s">
        <v>3</v>
      </c>
      <c r="B3" s="259"/>
      <c r="C3" s="260" t="str">
        <f aca="true" t="shared" si="0" ref="C3:C66">A3</f>
        <v>RE2</v>
      </c>
      <c r="D3" s="259"/>
      <c r="E3" s="260" t="str">
        <f aca="true" t="shared" si="1" ref="E3:E66">A3</f>
        <v>RE2</v>
      </c>
      <c r="F3" s="259"/>
      <c r="G3" s="260" t="str">
        <f aca="true" t="shared" si="2" ref="G3:G66">A3</f>
        <v>RE2</v>
      </c>
      <c r="H3" s="259"/>
      <c r="I3" s="260" t="str">
        <f aca="true" t="shared" si="3" ref="I3:I66">A3</f>
        <v>RE2</v>
      </c>
      <c r="J3" s="259"/>
      <c r="K3" s="261" t="str">
        <f aca="true" t="shared" si="4" ref="K3:K66">A3</f>
        <v>RE2</v>
      </c>
      <c r="L3" s="266"/>
      <c r="M3" s="267"/>
      <c r="N3" s="267"/>
      <c r="O3" s="268"/>
      <c r="P3"/>
      <c r="Q3" s="217"/>
    </row>
    <row r="4" spans="1:17" s="57" customFormat="1" ht="19.5" customHeight="1">
      <c r="A4" s="269" t="s">
        <v>4</v>
      </c>
      <c r="B4" s="259"/>
      <c r="C4" s="260" t="str">
        <f t="shared" si="0"/>
        <v>A1</v>
      </c>
      <c r="D4" s="259"/>
      <c r="E4" s="260" t="str">
        <f t="shared" si="1"/>
        <v>A1</v>
      </c>
      <c r="F4" s="259"/>
      <c r="G4" s="260" t="str">
        <f t="shared" si="2"/>
        <v>A1</v>
      </c>
      <c r="H4" s="259"/>
      <c r="I4" s="260" t="str">
        <f t="shared" si="3"/>
        <v>A1</v>
      </c>
      <c r="J4" s="259"/>
      <c r="K4" s="261" t="str">
        <f t="shared" si="4"/>
        <v>A1</v>
      </c>
      <c r="L4" s="266"/>
      <c r="M4" s="267"/>
      <c r="N4" s="267"/>
      <c r="O4" s="268"/>
      <c r="P4"/>
      <c r="Q4" s="218"/>
    </row>
    <row r="5" spans="1:17" s="58" customFormat="1" ht="22.5" customHeight="1">
      <c r="A5" s="270" t="s">
        <v>6</v>
      </c>
      <c r="B5" s="259"/>
      <c r="C5" s="260" t="str">
        <f t="shared" si="0"/>
        <v>A2</v>
      </c>
      <c r="D5" s="259"/>
      <c r="E5" s="260" t="str">
        <f t="shared" si="1"/>
        <v>A2</v>
      </c>
      <c r="F5" s="259"/>
      <c r="G5" s="260" t="str">
        <f t="shared" si="2"/>
        <v>A2</v>
      </c>
      <c r="H5" s="259"/>
      <c r="I5" s="260" t="str">
        <f t="shared" si="3"/>
        <v>A2</v>
      </c>
      <c r="J5" s="259"/>
      <c r="K5" s="261" t="str">
        <f t="shared" si="4"/>
        <v>A2</v>
      </c>
      <c r="L5" s="266"/>
      <c r="M5" s="267"/>
      <c r="N5" s="267"/>
      <c r="O5" s="268"/>
      <c r="P5"/>
      <c r="Q5" s="218"/>
    </row>
    <row r="6" spans="1:17" s="58" customFormat="1" ht="22.5" customHeight="1">
      <c r="A6" s="270" t="s">
        <v>7</v>
      </c>
      <c r="B6" s="259"/>
      <c r="C6" s="260" t="str">
        <f t="shared" si="0"/>
        <v>A3</v>
      </c>
      <c r="D6" s="259"/>
      <c r="E6" s="260" t="str">
        <f t="shared" si="1"/>
        <v>A3</v>
      </c>
      <c r="F6" s="259"/>
      <c r="G6" s="260" t="str">
        <f t="shared" si="2"/>
        <v>A3</v>
      </c>
      <c r="H6" s="259"/>
      <c r="I6" s="260" t="str">
        <f t="shared" si="3"/>
        <v>A3</v>
      </c>
      <c r="J6" s="259"/>
      <c r="K6" s="261" t="str">
        <f t="shared" si="4"/>
        <v>A3</v>
      </c>
      <c r="L6" s="266"/>
      <c r="M6" s="267"/>
      <c r="N6" s="267"/>
      <c r="O6" s="268"/>
      <c r="P6"/>
      <c r="Q6" s="218"/>
    </row>
    <row r="7" spans="1:17" s="58" customFormat="1" ht="22.5" customHeight="1">
      <c r="A7" s="270" t="s">
        <v>8</v>
      </c>
      <c r="B7" s="259"/>
      <c r="C7" s="260" t="str">
        <f t="shared" si="0"/>
        <v>B</v>
      </c>
      <c r="D7" s="259"/>
      <c r="E7" s="260" t="str">
        <f t="shared" si="1"/>
        <v>B</v>
      </c>
      <c r="F7" s="259"/>
      <c r="G7" s="260" t="str">
        <f t="shared" si="2"/>
        <v>B</v>
      </c>
      <c r="H7" s="259"/>
      <c r="I7" s="260" t="str">
        <f t="shared" si="3"/>
        <v>B</v>
      </c>
      <c r="J7" s="259"/>
      <c r="K7" s="261" t="str">
        <f t="shared" si="4"/>
        <v>B</v>
      </c>
      <c r="L7" s="266"/>
      <c r="M7" s="267"/>
      <c r="N7" s="267"/>
      <c r="O7" s="268"/>
      <c r="P7"/>
      <c r="Q7" s="218"/>
    </row>
    <row r="8" spans="1:17" s="58" customFormat="1" ht="22.5" customHeight="1">
      <c r="A8" s="271" t="s">
        <v>10</v>
      </c>
      <c r="B8" s="259"/>
      <c r="C8" s="260" t="str">
        <f t="shared" si="0"/>
        <v>C</v>
      </c>
      <c r="D8" s="259"/>
      <c r="E8" s="260" t="str">
        <f t="shared" si="1"/>
        <v>C</v>
      </c>
      <c r="F8" s="259"/>
      <c r="G8" s="260" t="str">
        <f t="shared" si="2"/>
        <v>C</v>
      </c>
      <c r="H8" s="259"/>
      <c r="I8" s="260" t="str">
        <f t="shared" si="3"/>
        <v>C</v>
      </c>
      <c r="J8" s="259"/>
      <c r="K8" s="261" t="str">
        <f t="shared" si="4"/>
        <v>C</v>
      </c>
      <c r="L8" s="266"/>
      <c r="M8" s="267"/>
      <c r="N8" s="267"/>
      <c r="O8" s="268"/>
      <c r="P8"/>
      <c r="Q8" s="218"/>
    </row>
    <row r="9" spans="1:17" s="58" customFormat="1" ht="22.5" customHeight="1">
      <c r="A9" s="272" t="s">
        <v>12</v>
      </c>
      <c r="B9" s="259"/>
      <c r="C9" s="260" t="str">
        <f t="shared" si="0"/>
        <v>D</v>
      </c>
      <c r="D9" s="259"/>
      <c r="E9" s="260" t="str">
        <f t="shared" si="1"/>
        <v>D</v>
      </c>
      <c r="F9" s="259"/>
      <c r="G9" s="260" t="str">
        <f t="shared" si="2"/>
        <v>D</v>
      </c>
      <c r="H9" s="273"/>
      <c r="I9" s="260" t="str">
        <f t="shared" si="3"/>
        <v>D</v>
      </c>
      <c r="J9" s="273"/>
      <c r="K9" s="261" t="str">
        <f t="shared" si="4"/>
        <v>D</v>
      </c>
      <c r="L9" s="266"/>
      <c r="M9" s="267"/>
      <c r="N9" s="267"/>
      <c r="O9" s="268"/>
      <c r="P9"/>
      <c r="Q9" s="218"/>
    </row>
    <row r="10" spans="1:17" s="58" customFormat="1" ht="22.5" customHeight="1">
      <c r="A10" s="274" t="s">
        <v>79</v>
      </c>
      <c r="B10" s="259"/>
      <c r="C10" s="260" t="str">
        <f t="shared" si="0"/>
        <v>E1</v>
      </c>
      <c r="D10" s="259"/>
      <c r="E10" s="260" t="str">
        <f t="shared" si="1"/>
        <v>E1</v>
      </c>
      <c r="F10" s="259"/>
      <c r="G10" s="260" t="str">
        <f t="shared" si="2"/>
        <v>E1</v>
      </c>
      <c r="H10" s="259"/>
      <c r="I10" s="260" t="str">
        <f t="shared" si="3"/>
        <v>E1</v>
      </c>
      <c r="J10" s="259"/>
      <c r="K10" s="261" t="str">
        <f t="shared" si="4"/>
        <v>E1</v>
      </c>
      <c r="L10" s="266"/>
      <c r="M10" s="267"/>
      <c r="N10" s="267"/>
      <c r="O10" s="268"/>
      <c r="P10"/>
      <c r="Q10" s="218"/>
    </row>
    <row r="11" spans="1:17" s="58" customFormat="1" ht="22.5" customHeight="1">
      <c r="A11" s="275" t="s">
        <v>80</v>
      </c>
      <c r="B11" s="259"/>
      <c r="C11" s="260" t="str">
        <f t="shared" si="0"/>
        <v>E2</v>
      </c>
      <c r="D11" s="276"/>
      <c r="E11" s="260" t="str">
        <f t="shared" si="1"/>
        <v>E2</v>
      </c>
      <c r="F11" s="259"/>
      <c r="G11" s="260" t="str">
        <f t="shared" si="2"/>
        <v>E2</v>
      </c>
      <c r="H11" s="259"/>
      <c r="I11" s="260" t="str">
        <f t="shared" si="3"/>
        <v>E2</v>
      </c>
      <c r="J11" s="259"/>
      <c r="K11" s="261" t="str">
        <f t="shared" si="4"/>
        <v>E2</v>
      </c>
      <c r="L11" s="266"/>
      <c r="M11" s="267"/>
      <c r="N11" s="267"/>
      <c r="O11" s="268"/>
      <c r="P11"/>
      <c r="Q11" s="218"/>
    </row>
    <row r="12" spans="1:17" s="58" customFormat="1" ht="22.5" customHeight="1">
      <c r="A12" s="274" t="s">
        <v>81</v>
      </c>
      <c r="B12" s="259"/>
      <c r="C12" s="260" t="str">
        <f t="shared" si="0"/>
        <v>F1</v>
      </c>
      <c r="D12" s="259"/>
      <c r="E12" s="260" t="str">
        <f t="shared" si="1"/>
        <v>F1</v>
      </c>
      <c r="F12" s="259"/>
      <c r="G12" s="260" t="str">
        <f t="shared" si="2"/>
        <v>F1</v>
      </c>
      <c r="H12" s="259"/>
      <c r="I12" s="260" t="str">
        <f t="shared" si="3"/>
        <v>F1</v>
      </c>
      <c r="J12" s="259"/>
      <c r="K12" s="261" t="str">
        <f t="shared" si="4"/>
        <v>F1</v>
      </c>
      <c r="L12" s="266"/>
      <c r="M12" s="267"/>
      <c r="N12" s="267"/>
      <c r="O12" s="268"/>
      <c r="P12"/>
      <c r="Q12" s="218"/>
    </row>
    <row r="13" spans="1:17" s="58" customFormat="1" ht="22.5" customHeight="1">
      <c r="A13" s="275" t="s">
        <v>82</v>
      </c>
      <c r="B13" s="259"/>
      <c r="C13" s="260" t="str">
        <f t="shared" si="0"/>
        <v>F2</v>
      </c>
      <c r="D13" s="259"/>
      <c r="E13" s="260" t="str">
        <f t="shared" si="1"/>
        <v>F2</v>
      </c>
      <c r="F13" s="259"/>
      <c r="G13" s="260" t="str">
        <f t="shared" si="2"/>
        <v>F2</v>
      </c>
      <c r="H13" s="259"/>
      <c r="I13" s="260" t="str">
        <f t="shared" si="3"/>
        <v>F2</v>
      </c>
      <c r="J13" s="259"/>
      <c r="K13" s="261" t="str">
        <f t="shared" si="4"/>
        <v>F2</v>
      </c>
      <c r="L13" s="266"/>
      <c r="M13" s="267"/>
      <c r="N13" s="267"/>
      <c r="O13" s="268"/>
      <c r="P13"/>
      <c r="Q13" s="218"/>
    </row>
    <row r="14" spans="1:24" s="58" customFormat="1" ht="22.5" customHeight="1">
      <c r="A14" s="272" t="s">
        <v>20</v>
      </c>
      <c r="B14" s="259"/>
      <c r="C14" s="260" t="str">
        <f t="shared" si="0"/>
        <v>G</v>
      </c>
      <c r="D14" s="259"/>
      <c r="E14" s="260" t="str">
        <f t="shared" si="1"/>
        <v>G</v>
      </c>
      <c r="F14" s="259"/>
      <c r="G14" s="260" t="str">
        <f t="shared" si="2"/>
        <v>G</v>
      </c>
      <c r="H14" s="259"/>
      <c r="I14" s="260" t="str">
        <f t="shared" si="3"/>
        <v>G</v>
      </c>
      <c r="J14" s="259"/>
      <c r="K14" s="261" t="str">
        <f t="shared" si="4"/>
        <v>G</v>
      </c>
      <c r="L14" s="266"/>
      <c r="M14" s="267"/>
      <c r="N14" s="267"/>
      <c r="O14" s="268"/>
      <c r="P14"/>
      <c r="Q14" s="218"/>
      <c r="X14" s="219"/>
    </row>
    <row r="15" spans="1:17" s="58" customFormat="1" ht="22.5" customHeight="1">
      <c r="A15" s="272" t="s">
        <v>22</v>
      </c>
      <c r="B15" s="259"/>
      <c r="C15" s="260" t="str">
        <f t="shared" si="0"/>
        <v>H1</v>
      </c>
      <c r="D15" s="259"/>
      <c r="E15" s="260" t="str">
        <f t="shared" si="1"/>
        <v>H1</v>
      </c>
      <c r="F15" s="259"/>
      <c r="G15" s="260" t="str">
        <f t="shared" si="2"/>
        <v>H1</v>
      </c>
      <c r="H15" s="259"/>
      <c r="I15" s="260" t="str">
        <f t="shared" si="3"/>
        <v>H1</v>
      </c>
      <c r="J15" s="259"/>
      <c r="K15" s="261" t="str">
        <f t="shared" si="4"/>
        <v>H1</v>
      </c>
      <c r="L15" s="266"/>
      <c r="M15" s="267"/>
      <c r="N15" s="267"/>
      <c r="O15" s="268"/>
      <c r="P15"/>
      <c r="Q15" s="218"/>
    </row>
    <row r="16" spans="1:17" s="58" customFormat="1" ht="22.5" customHeight="1">
      <c r="A16" s="272" t="s">
        <v>24</v>
      </c>
      <c r="B16" s="259"/>
      <c r="C16" s="260" t="str">
        <f t="shared" si="0"/>
        <v>H2</v>
      </c>
      <c r="D16" s="259"/>
      <c r="E16" s="260" t="str">
        <f t="shared" si="1"/>
        <v>H2</v>
      </c>
      <c r="F16" s="259"/>
      <c r="G16" s="260" t="str">
        <f t="shared" si="2"/>
        <v>H2</v>
      </c>
      <c r="H16" s="259"/>
      <c r="I16" s="260" t="str">
        <f t="shared" si="3"/>
        <v>H2</v>
      </c>
      <c r="J16" s="259"/>
      <c r="K16" s="261" t="str">
        <f t="shared" si="4"/>
        <v>H2</v>
      </c>
      <c r="L16" s="266"/>
      <c r="M16" s="267"/>
      <c r="N16" s="267"/>
      <c r="O16" s="268"/>
      <c r="P16"/>
      <c r="Q16" s="218"/>
    </row>
    <row r="17" spans="1:17" s="58" customFormat="1" ht="22.5" customHeight="1">
      <c r="A17" s="272" t="s">
        <v>315</v>
      </c>
      <c r="B17" s="259"/>
      <c r="C17" s="260" t="str">
        <f t="shared" si="0"/>
        <v>H3</v>
      </c>
      <c r="D17" s="259"/>
      <c r="E17" s="260" t="str">
        <f t="shared" si="1"/>
        <v>H3</v>
      </c>
      <c r="F17" s="259"/>
      <c r="G17" s="260" t="str">
        <f t="shared" si="2"/>
        <v>H3</v>
      </c>
      <c r="H17" s="259"/>
      <c r="I17" s="260" t="str">
        <f t="shared" si="3"/>
        <v>H3</v>
      </c>
      <c r="J17" s="259"/>
      <c r="K17" s="261" t="str">
        <f t="shared" si="4"/>
        <v>H3</v>
      </c>
      <c r="L17" s="266"/>
      <c r="M17" s="267"/>
      <c r="N17" s="267"/>
      <c r="O17" s="268"/>
      <c r="P17"/>
      <c r="Q17" s="218"/>
    </row>
    <row r="18" spans="1:17" s="58" customFormat="1" ht="22.5" customHeight="1">
      <c r="A18" s="272" t="s">
        <v>25</v>
      </c>
      <c r="B18" s="259"/>
      <c r="C18" s="260" t="str">
        <f t="shared" si="0"/>
        <v>I</v>
      </c>
      <c r="D18" s="259"/>
      <c r="E18" s="260" t="str">
        <f t="shared" si="1"/>
        <v>I</v>
      </c>
      <c r="F18" s="259"/>
      <c r="G18" s="260" t="str">
        <f t="shared" si="2"/>
        <v>I</v>
      </c>
      <c r="H18" s="259"/>
      <c r="I18" s="260" t="str">
        <f t="shared" si="3"/>
        <v>I</v>
      </c>
      <c r="J18" s="259"/>
      <c r="K18" s="261" t="str">
        <f t="shared" si="4"/>
        <v>I</v>
      </c>
      <c r="L18" s="266"/>
      <c r="M18" s="267"/>
      <c r="N18" s="267"/>
      <c r="O18" s="268"/>
      <c r="P18"/>
      <c r="Q18" s="218"/>
    </row>
    <row r="19" spans="1:17" s="58" customFormat="1" ht="22.5" customHeight="1">
      <c r="A19" s="272" t="s">
        <v>27</v>
      </c>
      <c r="B19" s="259"/>
      <c r="C19" s="260" t="str">
        <f t="shared" si="0"/>
        <v>J</v>
      </c>
      <c r="D19" s="259"/>
      <c r="E19" s="260" t="str">
        <f t="shared" si="1"/>
        <v>J</v>
      </c>
      <c r="F19" s="259"/>
      <c r="G19" s="260" t="str">
        <f t="shared" si="2"/>
        <v>J</v>
      </c>
      <c r="H19" s="259"/>
      <c r="I19" s="260" t="str">
        <f t="shared" si="3"/>
        <v>J</v>
      </c>
      <c r="J19" s="259"/>
      <c r="K19" s="261" t="str">
        <f t="shared" si="4"/>
        <v>J</v>
      </c>
      <c r="L19" s="266"/>
      <c r="M19" s="267"/>
      <c r="N19" s="267"/>
      <c r="O19" s="268"/>
      <c r="P19"/>
      <c r="Q19" s="218"/>
    </row>
    <row r="20" spans="1:17" s="58" customFormat="1" ht="22.5" customHeight="1">
      <c r="A20" s="277" t="s">
        <v>83</v>
      </c>
      <c r="B20" s="259"/>
      <c r="C20" s="260" t="str">
        <f t="shared" si="0"/>
        <v>K1</v>
      </c>
      <c r="D20" s="259"/>
      <c r="E20" s="260" t="str">
        <f t="shared" si="1"/>
        <v>K1</v>
      </c>
      <c r="F20" s="259"/>
      <c r="G20" s="260" t="str">
        <f t="shared" si="2"/>
        <v>K1</v>
      </c>
      <c r="H20" s="259"/>
      <c r="I20" s="260" t="str">
        <f t="shared" si="3"/>
        <v>K1</v>
      </c>
      <c r="J20" s="259"/>
      <c r="K20" s="261" t="str">
        <f t="shared" si="4"/>
        <v>K1</v>
      </c>
      <c r="L20" s="266"/>
      <c r="M20" s="267"/>
      <c r="N20" s="267"/>
      <c r="O20" s="268"/>
      <c r="P20"/>
      <c r="Q20" s="218"/>
    </row>
    <row r="21" spans="1:17" s="58" customFormat="1" ht="22.5" customHeight="1">
      <c r="A21" s="278" t="s">
        <v>84</v>
      </c>
      <c r="B21" s="259"/>
      <c r="C21" s="260" t="str">
        <f t="shared" si="0"/>
        <v>K2</v>
      </c>
      <c r="D21" s="259"/>
      <c r="E21" s="260" t="str">
        <f t="shared" si="1"/>
        <v>K2</v>
      </c>
      <c r="F21" s="259"/>
      <c r="G21" s="260" t="str">
        <f t="shared" si="2"/>
        <v>K2</v>
      </c>
      <c r="H21" s="259"/>
      <c r="I21" s="260" t="str">
        <f t="shared" si="3"/>
        <v>K2</v>
      </c>
      <c r="J21" s="259"/>
      <c r="K21" s="261" t="str">
        <f t="shared" si="4"/>
        <v>K2</v>
      </c>
      <c r="L21" s="266"/>
      <c r="M21" s="267"/>
      <c r="N21" s="267"/>
      <c r="O21" s="268"/>
      <c r="P21"/>
      <c r="Q21" s="218"/>
    </row>
    <row r="22" spans="1:17" s="58" customFormat="1" ht="22.5" customHeight="1">
      <c r="A22" s="279" t="s">
        <v>85</v>
      </c>
      <c r="B22" s="259"/>
      <c r="C22" s="260" t="str">
        <f t="shared" si="0"/>
        <v>L1</v>
      </c>
      <c r="D22" s="259"/>
      <c r="E22" s="260" t="str">
        <f t="shared" si="1"/>
        <v>L1</v>
      </c>
      <c r="F22" s="259"/>
      <c r="G22" s="260" t="str">
        <f t="shared" si="2"/>
        <v>L1</v>
      </c>
      <c r="H22" s="259"/>
      <c r="I22" s="260" t="str">
        <f t="shared" si="3"/>
        <v>L1</v>
      </c>
      <c r="J22" s="259"/>
      <c r="K22" s="261" t="str">
        <f t="shared" si="4"/>
        <v>L1</v>
      </c>
      <c r="L22" s="266"/>
      <c r="M22" s="267"/>
      <c r="N22" s="267"/>
      <c r="O22" s="268"/>
      <c r="P22"/>
      <c r="Q22" s="218"/>
    </row>
    <row r="23" spans="1:17" s="58" customFormat="1" ht="22.5" customHeight="1">
      <c r="A23" s="277" t="s">
        <v>86</v>
      </c>
      <c r="B23" s="259"/>
      <c r="C23" s="260" t="str">
        <f t="shared" si="0"/>
        <v>L2</v>
      </c>
      <c r="D23" s="259"/>
      <c r="E23" s="260" t="str">
        <f t="shared" si="1"/>
        <v>L2</v>
      </c>
      <c r="F23" s="259"/>
      <c r="G23" s="260" t="str">
        <f t="shared" si="2"/>
        <v>L2</v>
      </c>
      <c r="H23" s="259"/>
      <c r="I23" s="260" t="str">
        <f t="shared" si="3"/>
        <v>L2</v>
      </c>
      <c r="J23" s="259"/>
      <c r="K23" s="261" t="str">
        <f t="shared" si="4"/>
        <v>L2</v>
      </c>
      <c r="L23" s="266"/>
      <c r="M23" s="267"/>
      <c r="N23" s="267"/>
      <c r="O23" s="268"/>
      <c r="P23"/>
      <c r="Q23" s="218"/>
    </row>
    <row r="24" spans="1:17" s="58" customFormat="1" ht="22.5" customHeight="1">
      <c r="A24" s="279" t="s">
        <v>87</v>
      </c>
      <c r="B24" s="259"/>
      <c r="C24" s="260" t="str">
        <f t="shared" si="0"/>
        <v>M1</v>
      </c>
      <c r="D24" s="259"/>
      <c r="E24" s="260" t="str">
        <f t="shared" si="1"/>
        <v>M1</v>
      </c>
      <c r="F24" s="259"/>
      <c r="G24" s="260" t="str">
        <f t="shared" si="2"/>
        <v>M1</v>
      </c>
      <c r="H24" s="259"/>
      <c r="I24" s="260" t="str">
        <f t="shared" si="3"/>
        <v>M1</v>
      </c>
      <c r="J24" s="259"/>
      <c r="K24" s="261" t="str">
        <f t="shared" si="4"/>
        <v>M1</v>
      </c>
      <c r="L24" s="266"/>
      <c r="M24" s="267"/>
      <c r="N24" s="267"/>
      <c r="O24" s="268"/>
      <c r="P24"/>
      <c r="Q24" s="218"/>
    </row>
    <row r="25" spans="1:17" s="58" customFormat="1" ht="22.5" customHeight="1">
      <c r="A25" s="277" t="s">
        <v>88</v>
      </c>
      <c r="B25" s="259"/>
      <c r="C25" s="260" t="str">
        <f t="shared" si="0"/>
        <v>M2</v>
      </c>
      <c r="D25" s="259"/>
      <c r="E25" s="260" t="str">
        <f t="shared" si="1"/>
        <v>M2</v>
      </c>
      <c r="F25" s="259"/>
      <c r="G25" s="260" t="str">
        <f t="shared" si="2"/>
        <v>M2</v>
      </c>
      <c r="H25" s="259"/>
      <c r="I25" s="260" t="str">
        <f t="shared" si="3"/>
        <v>M2</v>
      </c>
      <c r="J25" s="259"/>
      <c r="K25" s="261" t="str">
        <f t="shared" si="4"/>
        <v>M2</v>
      </c>
      <c r="L25" s="266"/>
      <c r="M25" s="267"/>
      <c r="N25" s="267"/>
      <c r="O25" s="268"/>
      <c r="P25"/>
      <c r="Q25" s="218"/>
    </row>
    <row r="26" spans="1:17" s="58" customFormat="1" ht="22.5" customHeight="1">
      <c r="A26" s="272" t="s">
        <v>33</v>
      </c>
      <c r="B26" s="259"/>
      <c r="C26" s="260" t="str">
        <f t="shared" si="0"/>
        <v>N</v>
      </c>
      <c r="D26" s="259"/>
      <c r="E26" s="260" t="str">
        <f t="shared" si="1"/>
        <v>N</v>
      </c>
      <c r="F26" s="259"/>
      <c r="G26" s="260" t="str">
        <f t="shared" si="2"/>
        <v>N</v>
      </c>
      <c r="H26" s="259"/>
      <c r="I26" s="260" t="str">
        <f t="shared" si="3"/>
        <v>N</v>
      </c>
      <c r="J26" s="259"/>
      <c r="K26" s="261" t="str">
        <f t="shared" si="4"/>
        <v>N</v>
      </c>
      <c r="L26" s="266"/>
      <c r="M26" s="267"/>
      <c r="N26" s="267"/>
      <c r="O26" s="268"/>
      <c r="P26"/>
      <c r="Q26" s="218"/>
    </row>
    <row r="27" spans="1:17" s="58" customFormat="1" ht="22.5" customHeight="1">
      <c r="A27" s="280" t="s">
        <v>89</v>
      </c>
      <c r="B27" s="259"/>
      <c r="C27" s="260" t="str">
        <f t="shared" si="0"/>
        <v>O1</v>
      </c>
      <c r="D27" s="259"/>
      <c r="E27" s="260" t="str">
        <f t="shared" si="1"/>
        <v>O1</v>
      </c>
      <c r="F27" s="259"/>
      <c r="G27" s="260" t="str">
        <f t="shared" si="2"/>
        <v>O1</v>
      </c>
      <c r="H27" s="259"/>
      <c r="I27" s="260" t="str">
        <f t="shared" si="3"/>
        <v>O1</v>
      </c>
      <c r="J27" s="259"/>
      <c r="K27" s="261" t="str">
        <f t="shared" si="4"/>
        <v>O1</v>
      </c>
      <c r="L27" s="266"/>
      <c r="M27" s="267"/>
      <c r="N27" s="267"/>
      <c r="O27" s="268"/>
      <c r="P27"/>
      <c r="Q27" s="218"/>
    </row>
    <row r="28" spans="1:17" s="58" customFormat="1" ht="33" customHeight="1">
      <c r="A28" s="281" t="s">
        <v>90</v>
      </c>
      <c r="B28" s="259"/>
      <c r="C28" s="260" t="str">
        <f t="shared" si="0"/>
        <v>O2</v>
      </c>
      <c r="D28" s="259"/>
      <c r="E28" s="260" t="str">
        <f t="shared" si="1"/>
        <v>O2</v>
      </c>
      <c r="F28" s="259"/>
      <c r="G28" s="260" t="str">
        <f t="shared" si="2"/>
        <v>O2</v>
      </c>
      <c r="H28" s="259"/>
      <c r="I28" s="260" t="str">
        <f t="shared" si="3"/>
        <v>O2</v>
      </c>
      <c r="J28" s="259"/>
      <c r="K28" s="261" t="str">
        <f t="shared" si="4"/>
        <v>O2</v>
      </c>
      <c r="L28" s="266"/>
      <c r="M28" s="267"/>
      <c r="N28" s="267"/>
      <c r="O28" s="268"/>
      <c r="P28"/>
      <c r="Q28" s="218"/>
    </row>
    <row r="29" spans="1:17" s="59" customFormat="1" ht="33" customHeight="1">
      <c r="A29" s="282" t="s">
        <v>36</v>
      </c>
      <c r="B29" s="259"/>
      <c r="C29" s="260" t="str">
        <f t="shared" si="0"/>
        <v>PN</v>
      </c>
      <c r="D29" s="259"/>
      <c r="E29" s="260" t="str">
        <f t="shared" si="1"/>
        <v>PN</v>
      </c>
      <c r="F29" s="259"/>
      <c r="G29" s="260" t="str">
        <f t="shared" si="2"/>
        <v>PN</v>
      </c>
      <c r="H29" s="273"/>
      <c r="I29" s="260" t="str">
        <f t="shared" si="3"/>
        <v>PN</v>
      </c>
      <c r="J29" s="273"/>
      <c r="K29" s="261" t="str">
        <f t="shared" si="4"/>
        <v>PN</v>
      </c>
      <c r="L29" s="266"/>
      <c r="M29" s="267"/>
      <c r="N29" s="267"/>
      <c r="O29" s="268"/>
      <c r="P29"/>
      <c r="Q29" s="218"/>
    </row>
    <row r="30" spans="1:17" s="58" customFormat="1" ht="33" customHeight="1">
      <c r="A30" s="283" t="s">
        <v>37</v>
      </c>
      <c r="B30" s="259"/>
      <c r="C30" s="260" t="str">
        <f t="shared" si="0"/>
        <v>P</v>
      </c>
      <c r="D30" s="259"/>
      <c r="E30" s="260" t="str">
        <f t="shared" si="1"/>
        <v>P</v>
      </c>
      <c r="F30" s="259"/>
      <c r="G30" s="260" t="str">
        <f t="shared" si="2"/>
        <v>P</v>
      </c>
      <c r="H30" s="273"/>
      <c r="I30" s="260" t="str">
        <f t="shared" si="3"/>
        <v>P</v>
      </c>
      <c r="J30" s="273"/>
      <c r="K30" s="261" t="str">
        <f t="shared" si="4"/>
        <v>P</v>
      </c>
      <c r="L30" s="266"/>
      <c r="M30" s="267"/>
      <c r="N30" s="267"/>
      <c r="O30" s="268"/>
      <c r="P30"/>
      <c r="Q30" s="218"/>
    </row>
    <row r="31" spans="1:17" ht="31.5" customHeight="1">
      <c r="A31" s="271" t="s">
        <v>39</v>
      </c>
      <c r="B31" s="259"/>
      <c r="C31" s="260" t="str">
        <f t="shared" si="0"/>
        <v>Q</v>
      </c>
      <c r="D31" s="259"/>
      <c r="E31" s="260" t="str">
        <f t="shared" si="1"/>
        <v>Q</v>
      </c>
      <c r="F31" s="259"/>
      <c r="G31" s="260" t="str">
        <f t="shared" si="2"/>
        <v>Q</v>
      </c>
      <c r="H31" s="273"/>
      <c r="I31" s="260" t="str">
        <f t="shared" si="3"/>
        <v>Q</v>
      </c>
      <c r="J31" s="273"/>
      <c r="K31" s="261" t="str">
        <f t="shared" si="4"/>
        <v>Q</v>
      </c>
      <c r="L31" s="266"/>
      <c r="M31" s="267"/>
      <c r="N31" s="267"/>
      <c r="O31" s="268"/>
      <c r="P31"/>
      <c r="Q31" s="218"/>
    </row>
    <row r="32" spans="1:17" ht="22.5" customHeight="1">
      <c r="A32" s="271" t="s">
        <v>40</v>
      </c>
      <c r="B32" s="259"/>
      <c r="C32" s="260" t="str">
        <f t="shared" si="0"/>
        <v>R</v>
      </c>
      <c r="D32" s="259"/>
      <c r="E32" s="260" t="str">
        <f t="shared" si="1"/>
        <v>R</v>
      </c>
      <c r="F32" s="259"/>
      <c r="G32" s="260" t="str">
        <f t="shared" si="2"/>
        <v>R</v>
      </c>
      <c r="H32" s="259"/>
      <c r="I32" s="260" t="str">
        <f t="shared" si="3"/>
        <v>R</v>
      </c>
      <c r="J32" s="259"/>
      <c r="K32" s="261" t="str">
        <f t="shared" si="4"/>
        <v>R</v>
      </c>
      <c r="L32" s="266"/>
      <c r="M32" s="267"/>
      <c r="N32" s="267"/>
      <c r="O32" s="268"/>
      <c r="P32"/>
      <c r="Q32" s="218"/>
    </row>
    <row r="33" spans="1:17" ht="22.5" customHeight="1">
      <c r="A33" s="272" t="s">
        <v>41</v>
      </c>
      <c r="B33" s="259"/>
      <c r="C33" s="260" t="str">
        <f t="shared" si="0"/>
        <v>S</v>
      </c>
      <c r="D33" s="259"/>
      <c r="E33" s="260" t="str">
        <f t="shared" si="1"/>
        <v>S</v>
      </c>
      <c r="F33" s="259"/>
      <c r="G33" s="260" t="str">
        <f t="shared" si="2"/>
        <v>S</v>
      </c>
      <c r="H33" s="259"/>
      <c r="I33" s="260" t="str">
        <f t="shared" si="3"/>
        <v>S</v>
      </c>
      <c r="J33" s="259"/>
      <c r="K33" s="261" t="str">
        <f t="shared" si="4"/>
        <v>S</v>
      </c>
      <c r="L33" s="266"/>
      <c r="M33" s="267"/>
      <c r="N33" s="267"/>
      <c r="O33" s="268"/>
      <c r="P33"/>
      <c r="Q33" s="218"/>
    </row>
    <row r="34" spans="1:17" ht="22.5" customHeight="1">
      <c r="A34" s="272" t="s">
        <v>223</v>
      </c>
      <c r="B34" s="259"/>
      <c r="C34" s="260" t="str">
        <f t="shared" si="0"/>
        <v>T1</v>
      </c>
      <c r="D34" s="259"/>
      <c r="E34" s="260" t="str">
        <f t="shared" si="1"/>
        <v>T1</v>
      </c>
      <c r="F34" s="259"/>
      <c r="G34" s="260" t="str">
        <f t="shared" si="2"/>
        <v>T1</v>
      </c>
      <c r="H34" s="259"/>
      <c r="I34" s="260" t="str">
        <f t="shared" si="3"/>
        <v>T1</v>
      </c>
      <c r="J34" s="259"/>
      <c r="K34" s="261" t="str">
        <f t="shared" si="4"/>
        <v>T1</v>
      </c>
      <c r="L34" s="266"/>
      <c r="M34" s="267"/>
      <c r="N34" s="267"/>
      <c r="O34" s="268"/>
      <c r="P34"/>
      <c r="Q34" s="218"/>
    </row>
    <row r="35" spans="1:17" ht="27" customHeight="1">
      <c r="A35" s="272" t="s">
        <v>224</v>
      </c>
      <c r="B35" s="284"/>
      <c r="C35" s="260" t="str">
        <f t="shared" si="0"/>
        <v>T2</v>
      </c>
      <c r="D35" s="284"/>
      <c r="E35" s="260" t="str">
        <f t="shared" si="1"/>
        <v>T2</v>
      </c>
      <c r="F35" s="284"/>
      <c r="G35" s="260" t="str">
        <f t="shared" si="2"/>
        <v>T2</v>
      </c>
      <c r="H35" s="284"/>
      <c r="I35" s="260" t="str">
        <f t="shared" si="3"/>
        <v>T2</v>
      </c>
      <c r="J35" s="284"/>
      <c r="K35" s="261" t="str">
        <f t="shared" si="4"/>
        <v>T2</v>
      </c>
      <c r="L35" s="266"/>
      <c r="M35" s="267"/>
      <c r="N35" s="267"/>
      <c r="O35" s="268"/>
      <c r="P35"/>
      <c r="Q35" s="218"/>
    </row>
    <row r="36" spans="1:17" ht="20.25" customHeight="1">
      <c r="A36" s="272" t="s">
        <v>225</v>
      </c>
      <c r="B36" s="284"/>
      <c r="C36" s="260" t="str">
        <f t="shared" si="0"/>
        <v>T3</v>
      </c>
      <c r="D36" s="284"/>
      <c r="E36" s="260" t="str">
        <f t="shared" si="1"/>
        <v>T3</v>
      </c>
      <c r="F36" s="284"/>
      <c r="G36" s="260" t="str">
        <f t="shared" si="2"/>
        <v>T3</v>
      </c>
      <c r="H36" s="284"/>
      <c r="I36" s="260" t="str">
        <f t="shared" si="3"/>
        <v>T3</v>
      </c>
      <c r="J36" s="284"/>
      <c r="K36" s="261" t="str">
        <f t="shared" si="4"/>
        <v>T3</v>
      </c>
      <c r="L36" s="266"/>
      <c r="M36" s="267"/>
      <c r="N36" s="267"/>
      <c r="O36" s="268"/>
      <c r="P36"/>
      <c r="Q36" s="218"/>
    </row>
    <row r="37" spans="1:17" ht="22.5" customHeight="1">
      <c r="A37" s="272" t="s">
        <v>226</v>
      </c>
      <c r="B37" s="284"/>
      <c r="C37" s="260" t="str">
        <f t="shared" si="0"/>
        <v>W1</v>
      </c>
      <c r="D37" s="284"/>
      <c r="E37" s="260" t="str">
        <f t="shared" si="1"/>
        <v>W1</v>
      </c>
      <c r="F37" s="284"/>
      <c r="G37" s="260" t="str">
        <f t="shared" si="2"/>
        <v>W1</v>
      </c>
      <c r="H37" s="284"/>
      <c r="I37" s="260" t="str">
        <f t="shared" si="3"/>
        <v>W1</v>
      </c>
      <c r="J37" s="284"/>
      <c r="K37" s="261" t="str">
        <f t="shared" si="4"/>
        <v>W1</v>
      </c>
      <c r="L37" s="266"/>
      <c r="M37" s="267"/>
      <c r="N37" s="267"/>
      <c r="O37" s="268"/>
      <c r="P37"/>
      <c r="Q37" s="218"/>
    </row>
    <row r="38" spans="1:17" ht="22.5" customHeight="1">
      <c r="A38" s="279" t="s">
        <v>227</v>
      </c>
      <c r="B38" s="284"/>
      <c r="C38" s="260" t="str">
        <f t="shared" si="0"/>
        <v>W2</v>
      </c>
      <c r="D38" s="284"/>
      <c r="E38" s="260" t="str">
        <f t="shared" si="1"/>
        <v>W2</v>
      </c>
      <c r="F38" s="284"/>
      <c r="G38" s="260" t="str">
        <f t="shared" si="2"/>
        <v>W2</v>
      </c>
      <c r="H38" s="284"/>
      <c r="I38" s="260" t="str">
        <f t="shared" si="3"/>
        <v>W2</v>
      </c>
      <c r="J38" s="284"/>
      <c r="K38" s="261" t="str">
        <f t="shared" si="4"/>
        <v>W2</v>
      </c>
      <c r="L38" s="266"/>
      <c r="M38" s="267"/>
      <c r="N38" s="267"/>
      <c r="O38" s="268"/>
      <c r="P38"/>
      <c r="Q38" s="218"/>
    </row>
    <row r="39" spans="1:17" ht="30" customHeight="1">
      <c r="A39" s="285" t="s">
        <v>46</v>
      </c>
      <c r="B39" s="284"/>
      <c r="C39" s="260" t="str">
        <f t="shared" si="0"/>
        <v>X</v>
      </c>
      <c r="D39" s="284"/>
      <c r="E39" s="260" t="str">
        <f t="shared" si="1"/>
        <v>X</v>
      </c>
      <c r="F39" s="284"/>
      <c r="G39" s="260" t="str">
        <f t="shared" si="2"/>
        <v>X</v>
      </c>
      <c r="H39" s="284"/>
      <c r="I39" s="260" t="str">
        <f t="shared" si="3"/>
        <v>X</v>
      </c>
      <c r="J39" s="284"/>
      <c r="K39" s="261" t="str">
        <f t="shared" si="4"/>
        <v>X</v>
      </c>
      <c r="L39" s="266"/>
      <c r="M39" s="267"/>
      <c r="N39" s="267"/>
      <c r="O39" s="268"/>
      <c r="P39"/>
      <c r="Q39" s="218"/>
    </row>
    <row r="40" spans="1:17" ht="37.5" customHeight="1">
      <c r="A40" s="286" t="s">
        <v>214</v>
      </c>
      <c r="B40" s="284"/>
      <c r="C40" s="260" t="str">
        <f t="shared" si="0"/>
        <v>SU1</v>
      </c>
      <c r="D40" s="284"/>
      <c r="E40" s="260" t="str">
        <f t="shared" si="1"/>
        <v>SU1</v>
      </c>
      <c r="F40" s="284"/>
      <c r="G40" s="260" t="str">
        <f t="shared" si="2"/>
        <v>SU1</v>
      </c>
      <c r="H40" s="284"/>
      <c r="I40" s="260" t="str">
        <f t="shared" si="3"/>
        <v>SU1</v>
      </c>
      <c r="J40" s="284"/>
      <c r="K40" s="261" t="str">
        <f t="shared" si="4"/>
        <v>SU1</v>
      </c>
      <c r="L40" s="266"/>
      <c r="M40" s="267"/>
      <c r="N40" s="267"/>
      <c r="O40" s="268"/>
      <c r="P40"/>
      <c r="Q40" s="218"/>
    </row>
    <row r="41" spans="1:17" ht="22.5" customHeight="1">
      <c r="A41" s="286" t="s">
        <v>215</v>
      </c>
      <c r="B41" s="284"/>
      <c r="C41" s="260" t="str">
        <f t="shared" si="0"/>
        <v>SU2</v>
      </c>
      <c r="D41" s="284"/>
      <c r="E41" s="260" t="str">
        <f t="shared" si="1"/>
        <v>SU2</v>
      </c>
      <c r="F41" s="284"/>
      <c r="G41" s="260" t="str">
        <f t="shared" si="2"/>
        <v>SU2</v>
      </c>
      <c r="H41" s="284"/>
      <c r="I41" s="260" t="str">
        <f t="shared" si="3"/>
        <v>SU2</v>
      </c>
      <c r="J41" s="284"/>
      <c r="K41" s="261" t="str">
        <f t="shared" si="4"/>
        <v>SU2</v>
      </c>
      <c r="L41" s="266"/>
      <c r="M41" s="267"/>
      <c r="N41" s="267"/>
      <c r="O41" s="268"/>
      <c r="P41"/>
      <c r="Q41" s="218"/>
    </row>
    <row r="42" spans="1:17" ht="22.5" customHeight="1">
      <c r="A42" s="287" t="s">
        <v>189</v>
      </c>
      <c r="B42" s="284"/>
      <c r="C42" s="260" t="str">
        <f t="shared" si="0"/>
        <v>ZR1</v>
      </c>
      <c r="D42" s="284"/>
      <c r="E42" s="260" t="str">
        <f t="shared" si="1"/>
        <v>ZR1</v>
      </c>
      <c r="F42" s="284"/>
      <c r="G42" s="260" t="str">
        <f t="shared" si="2"/>
        <v>ZR1</v>
      </c>
      <c r="H42" s="284"/>
      <c r="I42" s="260" t="str">
        <f t="shared" si="3"/>
        <v>ZR1</v>
      </c>
      <c r="J42" s="284"/>
      <c r="K42" s="261" t="str">
        <f t="shared" si="4"/>
        <v>ZR1</v>
      </c>
      <c r="L42" s="266"/>
      <c r="M42" s="267"/>
      <c r="N42" s="267"/>
      <c r="O42" s="268"/>
      <c r="P42"/>
      <c r="Q42" s="218"/>
    </row>
    <row r="43" spans="1:17" ht="22.5" customHeight="1">
      <c r="A43" s="287" t="s">
        <v>190</v>
      </c>
      <c r="B43" s="284"/>
      <c r="C43" s="260" t="str">
        <f t="shared" si="0"/>
        <v>ZR2</v>
      </c>
      <c r="D43" s="284"/>
      <c r="E43" s="260" t="str">
        <f t="shared" si="1"/>
        <v>ZR2</v>
      </c>
      <c r="F43" s="284"/>
      <c r="G43" s="260" t="str">
        <f t="shared" si="2"/>
        <v>ZR2</v>
      </c>
      <c r="H43" s="284"/>
      <c r="I43" s="260" t="str">
        <f t="shared" si="3"/>
        <v>ZR2</v>
      </c>
      <c r="J43" s="284"/>
      <c r="K43" s="261" t="str">
        <f t="shared" si="4"/>
        <v>ZR2</v>
      </c>
      <c r="L43" s="266"/>
      <c r="M43" s="267"/>
      <c r="N43" s="267"/>
      <c r="O43" s="268"/>
      <c r="P43"/>
      <c r="Q43" s="218"/>
    </row>
    <row r="44" spans="1:17" ht="22.5" customHeight="1">
      <c r="A44" s="287" t="s">
        <v>191</v>
      </c>
      <c r="B44" s="284"/>
      <c r="C44" s="260" t="str">
        <f t="shared" si="0"/>
        <v>ZR3</v>
      </c>
      <c r="D44" s="284"/>
      <c r="E44" s="260" t="str">
        <f t="shared" si="1"/>
        <v>ZR3</v>
      </c>
      <c r="F44" s="284"/>
      <c r="G44" s="260" t="str">
        <f t="shared" si="2"/>
        <v>ZR3</v>
      </c>
      <c r="H44" s="284"/>
      <c r="I44" s="260" t="str">
        <f t="shared" si="3"/>
        <v>ZR3</v>
      </c>
      <c r="J44" s="284"/>
      <c r="K44" s="261" t="str">
        <f t="shared" si="4"/>
        <v>ZR3</v>
      </c>
      <c r="L44" s="266"/>
      <c r="M44" s="267"/>
      <c r="N44" s="267"/>
      <c r="O44" s="268"/>
      <c r="P44"/>
      <c r="Q44" s="218"/>
    </row>
    <row r="45" spans="1:17" ht="28.5" customHeight="1">
      <c r="A45" s="287" t="s">
        <v>192</v>
      </c>
      <c r="B45" s="284"/>
      <c r="C45" s="260" t="str">
        <f t="shared" si="0"/>
        <v>ZR4</v>
      </c>
      <c r="D45" s="284"/>
      <c r="E45" s="260" t="str">
        <f t="shared" si="1"/>
        <v>ZR4</v>
      </c>
      <c r="F45" s="284"/>
      <c r="G45" s="260" t="str">
        <f t="shared" si="2"/>
        <v>ZR4</v>
      </c>
      <c r="H45" s="284"/>
      <c r="I45" s="260" t="str">
        <f t="shared" si="3"/>
        <v>ZR4</v>
      </c>
      <c r="J45" s="284"/>
      <c r="K45" s="261" t="str">
        <f t="shared" si="4"/>
        <v>ZR4</v>
      </c>
      <c r="L45" s="266"/>
      <c r="M45" s="267"/>
      <c r="N45" s="267"/>
      <c r="O45" s="268"/>
      <c r="P45"/>
      <c r="Q45" s="218"/>
    </row>
    <row r="46" spans="1:17" ht="22.5" customHeight="1">
      <c r="A46" s="287" t="s">
        <v>193</v>
      </c>
      <c r="B46" s="284"/>
      <c r="C46" s="260" t="str">
        <f t="shared" si="0"/>
        <v>ZR5</v>
      </c>
      <c r="D46" s="284"/>
      <c r="E46" s="260" t="str">
        <f t="shared" si="1"/>
        <v>ZR5</v>
      </c>
      <c r="F46" s="284"/>
      <c r="G46" s="260" t="str">
        <f t="shared" si="2"/>
        <v>ZR5</v>
      </c>
      <c r="H46" s="284"/>
      <c r="I46" s="260" t="str">
        <f t="shared" si="3"/>
        <v>ZR5</v>
      </c>
      <c r="J46" s="284"/>
      <c r="K46" s="261" t="str">
        <f t="shared" si="4"/>
        <v>ZR5</v>
      </c>
      <c r="L46" s="266"/>
      <c r="M46" s="267"/>
      <c r="N46" s="267"/>
      <c r="O46" s="268"/>
      <c r="P46"/>
      <c r="Q46" s="218"/>
    </row>
    <row r="47" spans="1:17" ht="22.5" customHeight="1">
      <c r="A47" s="287" t="s">
        <v>194</v>
      </c>
      <c r="B47" s="284"/>
      <c r="C47" s="260" t="str">
        <f t="shared" si="0"/>
        <v>ZR6</v>
      </c>
      <c r="D47" s="284"/>
      <c r="E47" s="260" t="str">
        <f t="shared" si="1"/>
        <v>ZR6</v>
      </c>
      <c r="F47" s="284"/>
      <c r="G47" s="260" t="str">
        <f t="shared" si="2"/>
        <v>ZR6</v>
      </c>
      <c r="H47" s="284"/>
      <c r="I47" s="260" t="str">
        <f t="shared" si="3"/>
        <v>ZR6</v>
      </c>
      <c r="J47" s="284"/>
      <c r="K47" s="261" t="str">
        <f t="shared" si="4"/>
        <v>ZR6</v>
      </c>
      <c r="L47" s="266"/>
      <c r="M47" s="267"/>
      <c r="N47" s="267"/>
      <c r="O47" s="268"/>
      <c r="P47"/>
      <c r="Q47" s="218"/>
    </row>
    <row r="48" spans="1:17" ht="22.5" customHeight="1">
      <c r="A48" s="287" t="s">
        <v>195</v>
      </c>
      <c r="B48" s="284"/>
      <c r="C48" s="260" t="str">
        <f t="shared" si="0"/>
        <v>ZR7</v>
      </c>
      <c r="D48" s="284"/>
      <c r="E48" s="260" t="str">
        <f t="shared" si="1"/>
        <v>ZR7</v>
      </c>
      <c r="F48" s="284"/>
      <c r="G48" s="260" t="str">
        <f t="shared" si="2"/>
        <v>ZR7</v>
      </c>
      <c r="H48" s="284"/>
      <c r="I48" s="260" t="str">
        <f t="shared" si="3"/>
        <v>ZR7</v>
      </c>
      <c r="J48" s="284"/>
      <c r="K48" s="261" t="str">
        <f t="shared" si="4"/>
        <v>ZR7</v>
      </c>
      <c r="L48" s="266"/>
      <c r="M48" s="267"/>
      <c r="N48" s="267"/>
      <c r="O48" s="268"/>
      <c r="P48"/>
      <c r="Q48" s="218"/>
    </row>
    <row r="49" spans="1:17" ht="22.5" customHeight="1" thickBot="1">
      <c r="A49" s="287" t="s">
        <v>196</v>
      </c>
      <c r="B49" s="284"/>
      <c r="C49" s="260" t="str">
        <f t="shared" si="0"/>
        <v>ZR8</v>
      </c>
      <c r="D49" s="284"/>
      <c r="E49" s="260" t="str">
        <f t="shared" si="1"/>
        <v>ZR8</v>
      </c>
      <c r="F49" s="284"/>
      <c r="G49" s="260" t="str">
        <f t="shared" si="2"/>
        <v>ZR8</v>
      </c>
      <c r="H49" s="284"/>
      <c r="I49" s="260" t="str">
        <f t="shared" si="3"/>
        <v>ZR8</v>
      </c>
      <c r="J49" s="284"/>
      <c r="K49" s="261" t="str">
        <f t="shared" si="4"/>
        <v>ZR8</v>
      </c>
      <c r="L49" s="266"/>
      <c r="M49" s="267"/>
      <c r="N49" s="267"/>
      <c r="O49" s="268"/>
      <c r="P49"/>
      <c r="Q49" s="218"/>
    </row>
    <row r="50" spans="1:17" ht="31.5" customHeight="1" thickBot="1">
      <c r="A50" s="99" t="s">
        <v>363</v>
      </c>
      <c r="B50" s="284"/>
      <c r="C50" s="260" t="str">
        <f t="shared" si="0"/>
        <v>ZK</v>
      </c>
      <c r="D50" s="284"/>
      <c r="E50" s="260" t="str">
        <f t="shared" si="1"/>
        <v>ZK</v>
      </c>
      <c r="F50" s="284"/>
      <c r="G50" s="260" t="str">
        <f t="shared" si="2"/>
        <v>ZK</v>
      </c>
      <c r="H50" s="284"/>
      <c r="I50" s="260" t="str">
        <f t="shared" si="3"/>
        <v>ZK</v>
      </c>
      <c r="J50" s="284"/>
      <c r="K50" s="261" t="str">
        <f t="shared" si="4"/>
        <v>ZK</v>
      </c>
      <c r="L50" s="266"/>
      <c r="M50" s="267"/>
      <c r="N50" s="267"/>
      <c r="O50" s="268"/>
      <c r="P50"/>
      <c r="Q50" s="218"/>
    </row>
    <row r="51" spans="1:17" ht="34.5" customHeight="1" thickBot="1">
      <c r="A51" s="99" t="s">
        <v>316</v>
      </c>
      <c r="B51" s="284"/>
      <c r="C51" s="260" t="str">
        <f t="shared" si="0"/>
        <v>ZT</v>
      </c>
      <c r="D51" s="284"/>
      <c r="E51" s="260" t="str">
        <f t="shared" si="1"/>
        <v>ZT</v>
      </c>
      <c r="F51" s="284"/>
      <c r="G51" s="260" t="str">
        <f t="shared" si="2"/>
        <v>ZT</v>
      </c>
      <c r="H51" s="284"/>
      <c r="I51" s="260" t="str">
        <f t="shared" si="3"/>
        <v>ZT</v>
      </c>
      <c r="J51" s="284"/>
      <c r="K51" s="261" t="str">
        <f t="shared" si="4"/>
        <v>ZT</v>
      </c>
      <c r="L51" s="266"/>
      <c r="M51" s="267"/>
      <c r="N51" s="267"/>
      <c r="O51" s="268"/>
      <c r="P51"/>
      <c r="Q51" s="218"/>
    </row>
    <row r="52" spans="1:17" ht="24.75" customHeight="1">
      <c r="A52" s="99" t="s">
        <v>50</v>
      </c>
      <c r="B52" s="284"/>
      <c r="C52" s="260" t="str">
        <f t="shared" si="0"/>
        <v>Z1</v>
      </c>
      <c r="D52" s="284"/>
      <c r="E52" s="260" t="str">
        <f t="shared" si="1"/>
        <v>Z1</v>
      </c>
      <c r="F52" s="284"/>
      <c r="G52" s="260" t="str">
        <f t="shared" si="2"/>
        <v>Z1</v>
      </c>
      <c r="H52" s="284"/>
      <c r="I52" s="260" t="str">
        <f t="shared" si="3"/>
        <v>Z1</v>
      </c>
      <c r="J52" s="284"/>
      <c r="K52" s="261" t="str">
        <f t="shared" si="4"/>
        <v>Z1</v>
      </c>
      <c r="L52" s="266"/>
      <c r="M52" s="267"/>
      <c r="N52" s="267"/>
      <c r="O52" s="268"/>
      <c r="P52"/>
      <c r="Q52" s="218"/>
    </row>
    <row r="53" spans="1:17" ht="25.5" customHeight="1">
      <c r="A53" s="100" t="s">
        <v>52</v>
      </c>
      <c r="B53" s="284"/>
      <c r="C53" s="260" t="str">
        <f t="shared" si="0"/>
        <v>Z2</v>
      </c>
      <c r="D53" s="284"/>
      <c r="E53" s="260" t="str">
        <f t="shared" si="1"/>
        <v>Z2</v>
      </c>
      <c r="F53" s="284"/>
      <c r="G53" s="260" t="str">
        <f t="shared" si="2"/>
        <v>Z2</v>
      </c>
      <c r="H53" s="284"/>
      <c r="I53" s="260" t="str">
        <f t="shared" si="3"/>
        <v>Z2</v>
      </c>
      <c r="J53" s="284"/>
      <c r="K53" s="261" t="str">
        <f t="shared" si="4"/>
        <v>Z2</v>
      </c>
      <c r="L53" s="266"/>
      <c r="M53" s="267"/>
      <c r="N53" s="267"/>
      <c r="O53" s="268"/>
      <c r="P53"/>
      <c r="Q53" s="218"/>
    </row>
    <row r="54" spans="1:17" ht="24.75" customHeight="1">
      <c r="A54" s="101" t="s">
        <v>55</v>
      </c>
      <c r="B54" s="284"/>
      <c r="C54" s="260" t="str">
        <f t="shared" si="0"/>
        <v>Z3</v>
      </c>
      <c r="D54" s="284"/>
      <c r="E54" s="260" t="str">
        <f t="shared" si="1"/>
        <v>Z3</v>
      </c>
      <c r="F54" s="284"/>
      <c r="G54" s="260" t="str">
        <f t="shared" si="2"/>
        <v>Z3</v>
      </c>
      <c r="H54" s="284"/>
      <c r="I54" s="260" t="str">
        <f t="shared" si="3"/>
        <v>Z3</v>
      </c>
      <c r="J54" s="284"/>
      <c r="K54" s="261" t="str">
        <f t="shared" si="4"/>
        <v>Z3</v>
      </c>
      <c r="L54" s="266"/>
      <c r="M54" s="267"/>
      <c r="N54" s="267"/>
      <c r="O54" s="268"/>
      <c r="P54"/>
      <c r="Q54" s="218"/>
    </row>
    <row r="55" spans="1:17" ht="24.75" customHeight="1">
      <c r="A55" s="100" t="s">
        <v>57</v>
      </c>
      <c r="B55" s="284"/>
      <c r="C55" s="260" t="str">
        <f t="shared" si="0"/>
        <v>Z4</v>
      </c>
      <c r="D55" s="284"/>
      <c r="E55" s="260" t="str">
        <f t="shared" si="1"/>
        <v>Z4</v>
      </c>
      <c r="F55" s="284"/>
      <c r="G55" s="260" t="str">
        <f t="shared" si="2"/>
        <v>Z4</v>
      </c>
      <c r="H55" s="284"/>
      <c r="I55" s="260" t="str">
        <f t="shared" si="3"/>
        <v>Z4</v>
      </c>
      <c r="J55" s="284"/>
      <c r="K55" s="261" t="str">
        <f t="shared" si="4"/>
        <v>Z4</v>
      </c>
      <c r="L55" s="266"/>
      <c r="M55" s="267"/>
      <c r="N55" s="267"/>
      <c r="O55" s="268"/>
      <c r="P55"/>
      <c r="Q55" s="218"/>
    </row>
    <row r="56" spans="1:17" ht="24.75" customHeight="1">
      <c r="A56" s="102" t="s">
        <v>59</v>
      </c>
      <c r="B56" s="284"/>
      <c r="C56" s="260" t="str">
        <f t="shared" si="0"/>
        <v>Z5</v>
      </c>
      <c r="D56" s="284"/>
      <c r="E56" s="260" t="str">
        <f t="shared" si="1"/>
        <v>Z5</v>
      </c>
      <c r="F56" s="284"/>
      <c r="G56" s="260" t="str">
        <f t="shared" si="2"/>
        <v>Z5</v>
      </c>
      <c r="H56" s="284"/>
      <c r="I56" s="260" t="str">
        <f t="shared" si="3"/>
        <v>Z5</v>
      </c>
      <c r="J56" s="284"/>
      <c r="K56" s="261" t="str">
        <f t="shared" si="4"/>
        <v>Z5</v>
      </c>
      <c r="L56" s="266"/>
      <c r="M56" s="267"/>
      <c r="N56" s="267"/>
      <c r="O56" s="268"/>
      <c r="P56"/>
      <c r="Q56" s="218"/>
    </row>
    <row r="57" spans="1:17" ht="24.75" customHeight="1">
      <c r="A57" s="103" t="s">
        <v>60</v>
      </c>
      <c r="B57" s="284"/>
      <c r="C57" s="260" t="str">
        <f t="shared" si="0"/>
        <v>Z6</v>
      </c>
      <c r="D57" s="284"/>
      <c r="E57" s="260" t="str">
        <f t="shared" si="1"/>
        <v>Z6</v>
      </c>
      <c r="F57" s="284"/>
      <c r="G57" s="260" t="str">
        <f t="shared" si="2"/>
        <v>Z6</v>
      </c>
      <c r="H57" s="284"/>
      <c r="I57" s="260" t="str">
        <f t="shared" si="3"/>
        <v>Z6</v>
      </c>
      <c r="J57" s="284"/>
      <c r="K57" s="261" t="str">
        <f t="shared" si="4"/>
        <v>Z6</v>
      </c>
      <c r="L57" s="266"/>
      <c r="M57" s="267"/>
      <c r="N57" s="267"/>
      <c r="O57" s="268"/>
      <c r="P57"/>
      <c r="Q57" s="218"/>
    </row>
    <row r="58" spans="1:17" ht="25.5" customHeight="1">
      <c r="A58" s="104" t="s">
        <v>62</v>
      </c>
      <c r="B58" s="284"/>
      <c r="C58" s="260" t="str">
        <f t="shared" si="0"/>
        <v>Z7</v>
      </c>
      <c r="D58" s="284"/>
      <c r="E58" s="260" t="str">
        <f t="shared" si="1"/>
        <v>Z7</v>
      </c>
      <c r="F58" s="284"/>
      <c r="G58" s="260" t="str">
        <f t="shared" si="2"/>
        <v>Z7</v>
      </c>
      <c r="H58" s="284"/>
      <c r="I58" s="260" t="str">
        <f t="shared" si="3"/>
        <v>Z7</v>
      </c>
      <c r="J58" s="284"/>
      <c r="K58" s="261" t="str">
        <f t="shared" si="4"/>
        <v>Z7</v>
      </c>
      <c r="L58" s="266"/>
      <c r="M58" s="267"/>
      <c r="N58" s="267"/>
      <c r="O58" s="268"/>
      <c r="P58"/>
      <c r="Q58" s="218"/>
    </row>
    <row r="59" spans="1:17" ht="25.5" customHeight="1">
      <c r="A59" s="104" t="s">
        <v>64</v>
      </c>
      <c r="B59" s="284"/>
      <c r="C59" s="260" t="str">
        <f t="shared" si="0"/>
        <v>Z8</v>
      </c>
      <c r="D59" s="284"/>
      <c r="E59" s="260" t="str">
        <f t="shared" si="1"/>
        <v>Z8</v>
      </c>
      <c r="F59" s="284"/>
      <c r="G59" s="260" t="str">
        <f t="shared" si="2"/>
        <v>Z8</v>
      </c>
      <c r="H59" s="284"/>
      <c r="I59" s="260" t="str">
        <f t="shared" si="3"/>
        <v>Z8</v>
      </c>
      <c r="J59" s="284"/>
      <c r="K59" s="261" t="str">
        <f t="shared" si="4"/>
        <v>Z8</v>
      </c>
      <c r="L59" s="266"/>
      <c r="M59" s="267"/>
      <c r="N59" s="267"/>
      <c r="O59" s="268"/>
      <c r="P59"/>
      <c r="Q59" s="241"/>
    </row>
    <row r="60" spans="1:17" ht="25.5" customHeight="1" thickBot="1">
      <c r="A60" s="105" t="s">
        <v>66</v>
      </c>
      <c r="B60" s="284"/>
      <c r="C60" s="260" t="str">
        <f t="shared" si="0"/>
        <v>Z9</v>
      </c>
      <c r="D60" s="284"/>
      <c r="E60" s="260" t="str">
        <f t="shared" si="1"/>
        <v>Z9</v>
      </c>
      <c r="F60" s="284"/>
      <c r="G60" s="260" t="str">
        <f t="shared" si="2"/>
        <v>Z9</v>
      </c>
      <c r="H60" s="284"/>
      <c r="I60" s="260" t="str">
        <f t="shared" si="3"/>
        <v>Z9</v>
      </c>
      <c r="J60" s="284"/>
      <c r="K60" s="261" t="str">
        <f t="shared" si="4"/>
        <v>Z9</v>
      </c>
      <c r="L60" s="266"/>
      <c r="M60" s="267"/>
      <c r="N60" s="267"/>
      <c r="O60" s="268"/>
      <c r="P60"/>
      <c r="Q60" s="242"/>
    </row>
    <row r="61" spans="1:17" ht="25.5" customHeight="1" thickBot="1">
      <c r="A61" s="105" t="s">
        <v>169</v>
      </c>
      <c r="B61" s="284"/>
      <c r="C61" s="260" t="str">
        <f t="shared" si="0"/>
        <v>ZX</v>
      </c>
      <c r="D61" s="284"/>
      <c r="E61" s="260" t="str">
        <f t="shared" si="1"/>
        <v>ZX</v>
      </c>
      <c r="F61" s="284"/>
      <c r="G61" s="260" t="str">
        <f t="shared" si="2"/>
        <v>ZX</v>
      </c>
      <c r="H61" s="284"/>
      <c r="I61" s="260" t="str">
        <f t="shared" si="3"/>
        <v>ZX</v>
      </c>
      <c r="J61" s="284"/>
      <c r="K61" s="261" t="str">
        <f t="shared" si="4"/>
        <v>ZX</v>
      </c>
      <c r="L61" s="288"/>
      <c r="M61" s="289"/>
      <c r="N61" s="289"/>
      <c r="O61" s="290"/>
      <c r="P61"/>
      <c r="Q61" s="218"/>
    </row>
    <row r="62" spans="1:17" ht="25.5" customHeight="1">
      <c r="A62" s="291" t="s">
        <v>67</v>
      </c>
      <c r="B62" s="284"/>
      <c r="C62" s="260" t="str">
        <f t="shared" si="0"/>
        <v>Z10</v>
      </c>
      <c r="D62" s="284"/>
      <c r="E62" s="260" t="str">
        <f t="shared" si="1"/>
        <v>Z10</v>
      </c>
      <c r="F62" s="284"/>
      <c r="G62" s="260" t="str">
        <f t="shared" si="2"/>
        <v>Z10</v>
      </c>
      <c r="H62" s="284"/>
      <c r="I62" s="260" t="str">
        <f t="shared" si="3"/>
        <v>Z10</v>
      </c>
      <c r="J62" s="284"/>
      <c r="K62" s="260" t="str">
        <f t="shared" si="4"/>
        <v>Z10</v>
      </c>
      <c r="L62" s="292"/>
      <c r="M62" s="293" t="s">
        <v>67</v>
      </c>
      <c r="N62" s="293"/>
      <c r="O62" s="293" t="s">
        <v>67</v>
      </c>
      <c r="P62"/>
      <c r="Q62" s="218"/>
    </row>
    <row r="63" spans="1:17" ht="25.5" customHeight="1">
      <c r="A63" s="294" t="s">
        <v>174</v>
      </c>
      <c r="B63" s="284"/>
      <c r="C63" s="260" t="str">
        <f t="shared" si="0"/>
        <v>TVE1</v>
      </c>
      <c r="D63" s="284"/>
      <c r="E63" s="260" t="str">
        <f t="shared" si="1"/>
        <v>TVE1</v>
      </c>
      <c r="F63" s="284"/>
      <c r="G63" s="260" t="str">
        <f t="shared" si="2"/>
        <v>TVE1</v>
      </c>
      <c r="H63" s="284"/>
      <c r="I63" s="260" t="str">
        <f t="shared" si="3"/>
        <v>TVE1</v>
      </c>
      <c r="J63" s="284"/>
      <c r="K63" s="261" t="str">
        <f t="shared" si="4"/>
        <v>TVE1</v>
      </c>
      <c r="L63" s="295"/>
      <c r="M63" s="296"/>
      <c r="N63" s="297"/>
      <c r="O63" s="298"/>
      <c r="P63"/>
      <c r="Q63" s="218"/>
    </row>
    <row r="64" spans="1:17" ht="25.5" customHeight="1">
      <c r="A64" s="294" t="s">
        <v>176</v>
      </c>
      <c r="B64" s="284"/>
      <c r="C64" s="260" t="str">
        <f t="shared" si="0"/>
        <v>TV2</v>
      </c>
      <c r="D64" s="284"/>
      <c r="E64" s="260" t="str">
        <f t="shared" si="1"/>
        <v>TV2</v>
      </c>
      <c r="F64" s="284"/>
      <c r="G64" s="260" t="str">
        <f t="shared" si="2"/>
        <v>TV2</v>
      </c>
      <c r="H64" s="284"/>
      <c r="I64" s="260" t="str">
        <f t="shared" si="3"/>
        <v>TV2</v>
      </c>
      <c r="J64" s="284"/>
      <c r="K64" s="260" t="str">
        <f t="shared" si="4"/>
        <v>TV2</v>
      </c>
      <c r="L64" s="292"/>
      <c r="M64" s="299" t="s">
        <v>176</v>
      </c>
      <c r="N64" s="300"/>
      <c r="O64" s="301"/>
      <c r="P64"/>
      <c r="Q64" s="218"/>
    </row>
    <row r="65" spans="1:18" ht="25.5" customHeight="1">
      <c r="A65" s="294" t="s">
        <v>177</v>
      </c>
      <c r="B65" s="284"/>
      <c r="C65" s="260" t="str">
        <f t="shared" si="0"/>
        <v>TV3</v>
      </c>
      <c r="D65" s="284"/>
      <c r="E65" s="260" t="str">
        <f t="shared" si="1"/>
        <v>TV3</v>
      </c>
      <c r="F65" s="284"/>
      <c r="G65" s="260" t="str">
        <f t="shared" si="2"/>
        <v>TV3</v>
      </c>
      <c r="H65" s="284"/>
      <c r="I65" s="260" t="str">
        <f t="shared" si="3"/>
        <v>TV3</v>
      </c>
      <c r="J65" s="284"/>
      <c r="K65" s="261" t="str">
        <f t="shared" si="4"/>
        <v>TV3</v>
      </c>
      <c r="L65" s="262"/>
      <c r="M65" s="297"/>
      <c r="N65" s="302"/>
      <c r="O65" s="303"/>
      <c r="P65"/>
      <c r="Q65" s="218"/>
      <c r="R65"/>
    </row>
    <row r="66" spans="1:18" ht="25.5" customHeight="1">
      <c r="A66" s="294" t="s">
        <v>178</v>
      </c>
      <c r="B66" s="284"/>
      <c r="C66" s="260" t="str">
        <f t="shared" si="0"/>
        <v>TV4</v>
      </c>
      <c r="D66" s="284"/>
      <c r="E66" s="260" t="str">
        <f t="shared" si="1"/>
        <v>TV4</v>
      </c>
      <c r="F66" s="284"/>
      <c r="G66" s="260" t="str">
        <f t="shared" si="2"/>
        <v>TV4</v>
      </c>
      <c r="H66" s="284"/>
      <c r="I66" s="260" t="str">
        <f t="shared" si="3"/>
        <v>TV4</v>
      </c>
      <c r="J66" s="284"/>
      <c r="K66" s="261" t="str">
        <f t="shared" si="4"/>
        <v>TV4</v>
      </c>
      <c r="L66" s="288"/>
      <c r="M66" s="289"/>
      <c r="N66" s="302"/>
      <c r="O66" s="303"/>
      <c r="P66"/>
      <c r="Q66" s="218"/>
      <c r="R66"/>
    </row>
    <row r="67" spans="1:18" ht="17.25" customHeight="1">
      <c r="A67" s="294" t="s">
        <v>179</v>
      </c>
      <c r="B67" s="284"/>
      <c r="C67" s="260" t="str">
        <f aca="true" t="shared" si="5" ref="C67:C82">A67</f>
        <v>TVE5</v>
      </c>
      <c r="D67" s="284"/>
      <c r="E67" s="260" t="str">
        <f aca="true" t="shared" si="6" ref="E67:E82">A67</f>
        <v>TVE5</v>
      </c>
      <c r="F67" s="284"/>
      <c r="G67" s="260" t="str">
        <f aca="true" t="shared" si="7" ref="G67:G82">A67</f>
        <v>TVE5</v>
      </c>
      <c r="H67" s="284"/>
      <c r="I67" s="260" t="str">
        <f aca="true" t="shared" si="8" ref="I67:I82">A67</f>
        <v>TVE5</v>
      </c>
      <c r="J67" s="284"/>
      <c r="K67" s="260" t="str">
        <f aca="true" t="shared" si="9" ref="K67:K82">A67</f>
        <v>TVE5</v>
      </c>
      <c r="L67" s="292"/>
      <c r="M67" s="299" t="s">
        <v>179</v>
      </c>
      <c r="N67" s="300"/>
      <c r="O67" s="301"/>
      <c r="P67"/>
      <c r="Q67" s="241"/>
      <c r="R67"/>
    </row>
    <row r="68" spans="1:18" ht="17.25" customHeight="1">
      <c r="A68" s="294" t="s">
        <v>180</v>
      </c>
      <c r="B68" s="284"/>
      <c r="C68" s="260" t="str">
        <f t="shared" si="5"/>
        <v>TVE6</v>
      </c>
      <c r="D68" s="284"/>
      <c r="E68" s="260" t="str">
        <f t="shared" si="6"/>
        <v>TVE6</v>
      </c>
      <c r="F68" s="284"/>
      <c r="G68" s="260" t="str">
        <f t="shared" si="7"/>
        <v>TVE6</v>
      </c>
      <c r="H68" s="284"/>
      <c r="I68" s="260" t="str">
        <f t="shared" si="8"/>
        <v>TVE6</v>
      </c>
      <c r="J68" s="284"/>
      <c r="K68" s="261" t="str">
        <f t="shared" si="9"/>
        <v>TVE6</v>
      </c>
      <c r="L68" s="262"/>
      <c r="M68" s="263"/>
      <c r="N68" s="267"/>
      <c r="O68" s="268"/>
      <c r="P68"/>
      <c r="Q68" s="241"/>
      <c r="R68"/>
    </row>
    <row r="69" spans="1:18" ht="17.25" customHeight="1">
      <c r="A69" s="294" t="s">
        <v>343</v>
      </c>
      <c r="B69" s="284"/>
      <c r="C69" s="260" t="str">
        <f t="shared" si="5"/>
        <v>TV7</v>
      </c>
      <c r="D69" s="284"/>
      <c r="E69" s="260" t="str">
        <f t="shared" si="6"/>
        <v>TV7</v>
      </c>
      <c r="F69" s="284"/>
      <c r="G69" s="260" t="str">
        <f t="shared" si="7"/>
        <v>TV7</v>
      </c>
      <c r="H69" s="284"/>
      <c r="I69" s="260" t="str">
        <f t="shared" si="8"/>
        <v>TV7</v>
      </c>
      <c r="J69" s="284"/>
      <c r="K69" s="261" t="str">
        <f t="shared" si="9"/>
        <v>TV7</v>
      </c>
      <c r="L69" s="266"/>
      <c r="M69" s="267"/>
      <c r="N69" s="267"/>
      <c r="O69" s="268"/>
      <c r="P69"/>
      <c r="Q69" s="221"/>
      <c r="R69"/>
    </row>
    <row r="70" spans="1:18" ht="17.25" customHeight="1">
      <c r="A70" s="247" t="s">
        <v>197</v>
      </c>
      <c r="B70" s="284"/>
      <c r="C70" s="260" t="str">
        <f t="shared" si="5"/>
        <v>NF1</v>
      </c>
      <c r="D70" s="284"/>
      <c r="E70" s="260" t="str">
        <f t="shared" si="6"/>
        <v>NF1</v>
      </c>
      <c r="F70" s="284"/>
      <c r="G70" s="260" t="str">
        <f t="shared" si="7"/>
        <v>NF1</v>
      </c>
      <c r="H70" s="284"/>
      <c r="I70" s="260" t="str">
        <f t="shared" si="8"/>
        <v>NF1</v>
      </c>
      <c r="J70" s="284"/>
      <c r="K70" s="261" t="str">
        <f t="shared" si="9"/>
        <v>NF1</v>
      </c>
      <c r="L70" s="266"/>
      <c r="M70" s="267"/>
      <c r="N70" s="267"/>
      <c r="O70" s="268"/>
      <c r="P70"/>
      <c r="Q70" s="221"/>
      <c r="R70"/>
    </row>
    <row r="71" spans="1:18" ht="17.25" customHeight="1">
      <c r="A71" s="247" t="s">
        <v>198</v>
      </c>
      <c r="B71" s="284"/>
      <c r="C71" s="260" t="str">
        <f t="shared" si="5"/>
        <v>NF2</v>
      </c>
      <c r="D71" s="284"/>
      <c r="E71" s="260" t="str">
        <f t="shared" si="6"/>
        <v>NF2</v>
      </c>
      <c r="F71" s="284"/>
      <c r="G71" s="260" t="str">
        <f t="shared" si="7"/>
        <v>NF2</v>
      </c>
      <c r="H71" s="284"/>
      <c r="I71" s="260" t="str">
        <f t="shared" si="8"/>
        <v>NF2</v>
      </c>
      <c r="J71" s="284"/>
      <c r="K71" s="261" t="str">
        <f t="shared" si="9"/>
        <v>NF2</v>
      </c>
      <c r="L71" s="266"/>
      <c r="M71" s="267"/>
      <c r="N71" s="267"/>
      <c r="O71" s="268"/>
      <c r="P71"/>
      <c r="Q71" s="221"/>
      <c r="R71"/>
    </row>
    <row r="72" spans="1:18" ht="15" customHeight="1">
      <c r="A72" s="247" t="s">
        <v>199</v>
      </c>
      <c r="B72" s="284"/>
      <c r="C72" s="260" t="str">
        <f t="shared" si="5"/>
        <v>NF3</v>
      </c>
      <c r="D72" s="284"/>
      <c r="E72" s="260" t="str">
        <f t="shared" si="6"/>
        <v>NF3</v>
      </c>
      <c r="F72" s="284"/>
      <c r="G72" s="260" t="str">
        <f t="shared" si="7"/>
        <v>NF3</v>
      </c>
      <c r="H72" s="284"/>
      <c r="I72" s="260" t="str">
        <f t="shared" si="8"/>
        <v>NF3</v>
      </c>
      <c r="J72" s="284"/>
      <c r="K72" s="261" t="str">
        <f t="shared" si="9"/>
        <v>NF3</v>
      </c>
      <c r="L72" s="266"/>
      <c r="M72" s="267"/>
      <c r="N72" s="267"/>
      <c r="O72" s="268"/>
      <c r="P72"/>
      <c r="Q72" s="221"/>
      <c r="R72"/>
    </row>
    <row r="73" spans="1:18" ht="27" customHeight="1">
      <c r="A73" s="247" t="s">
        <v>200</v>
      </c>
      <c r="B73" s="284"/>
      <c r="C73" s="260" t="str">
        <f t="shared" si="5"/>
        <v>NF4</v>
      </c>
      <c r="D73" s="284"/>
      <c r="E73" s="260" t="str">
        <f t="shared" si="6"/>
        <v>NF4</v>
      </c>
      <c r="F73" s="284"/>
      <c r="G73" s="260" t="str">
        <f t="shared" si="7"/>
        <v>NF4</v>
      </c>
      <c r="H73" s="284"/>
      <c r="I73" s="260" t="str">
        <f t="shared" si="8"/>
        <v>NF4</v>
      </c>
      <c r="J73" s="284"/>
      <c r="K73" s="261" t="str">
        <f t="shared" si="9"/>
        <v>NF4</v>
      </c>
      <c r="L73" s="266"/>
      <c r="M73" s="267"/>
      <c r="N73" s="267"/>
      <c r="O73" s="268"/>
      <c r="P73"/>
      <c r="Q73" s="221"/>
      <c r="R73"/>
    </row>
    <row r="74" spans="1:18" ht="24.75" customHeight="1">
      <c r="A74" s="247" t="s">
        <v>201</v>
      </c>
      <c r="B74" s="284"/>
      <c r="C74" s="260" t="str">
        <f t="shared" si="5"/>
        <v>NF5</v>
      </c>
      <c r="D74" s="284"/>
      <c r="E74" s="260" t="str">
        <f t="shared" si="6"/>
        <v>NF5</v>
      </c>
      <c r="F74" s="284"/>
      <c r="G74" s="260" t="str">
        <f t="shared" si="7"/>
        <v>NF5</v>
      </c>
      <c r="H74" s="284"/>
      <c r="I74" s="260" t="str">
        <f t="shared" si="8"/>
        <v>NF5</v>
      </c>
      <c r="J74" s="284"/>
      <c r="K74" s="261" t="str">
        <f t="shared" si="9"/>
        <v>NF5</v>
      </c>
      <c r="L74" s="266"/>
      <c r="M74" s="267"/>
      <c r="N74" s="267"/>
      <c r="O74" s="268"/>
      <c r="P74"/>
      <c r="Q74" s="221"/>
      <c r="R74"/>
    </row>
    <row r="75" spans="1:18" ht="16.5" customHeight="1">
      <c r="A75" s="247" t="s">
        <v>202</v>
      </c>
      <c r="B75" s="284"/>
      <c r="C75" s="260" t="str">
        <f t="shared" si="5"/>
        <v>NF6</v>
      </c>
      <c r="D75" s="284"/>
      <c r="E75" s="260" t="str">
        <f t="shared" si="6"/>
        <v>NF6</v>
      </c>
      <c r="F75" s="284"/>
      <c r="G75" s="260" t="str">
        <f t="shared" si="7"/>
        <v>NF6</v>
      </c>
      <c r="H75" s="284"/>
      <c r="I75" s="260" t="str">
        <f t="shared" si="8"/>
        <v>NF6</v>
      </c>
      <c r="J75" s="284"/>
      <c r="K75" s="261" t="str">
        <f t="shared" si="9"/>
        <v>NF6</v>
      </c>
      <c r="L75" s="266"/>
      <c r="M75" s="267"/>
      <c r="N75" s="267"/>
      <c r="O75" s="268"/>
      <c r="P75"/>
      <c r="Q75" s="221"/>
      <c r="R75"/>
    </row>
    <row r="76" spans="1:18" ht="16.5" customHeight="1">
      <c r="A76" s="247" t="s">
        <v>203</v>
      </c>
      <c r="B76" s="284"/>
      <c r="C76" s="260" t="str">
        <f t="shared" si="5"/>
        <v>NF7</v>
      </c>
      <c r="D76" s="284"/>
      <c r="E76" s="260" t="str">
        <f t="shared" si="6"/>
        <v>NF7</v>
      </c>
      <c r="F76" s="284"/>
      <c r="G76" s="260" t="str">
        <f t="shared" si="7"/>
        <v>NF7</v>
      </c>
      <c r="H76" s="284"/>
      <c r="I76" s="260" t="str">
        <f t="shared" si="8"/>
        <v>NF7</v>
      </c>
      <c r="J76" s="284"/>
      <c r="K76" s="261" t="str">
        <f t="shared" si="9"/>
        <v>NF7</v>
      </c>
      <c r="L76" s="266"/>
      <c r="M76" s="267"/>
      <c r="N76" s="267"/>
      <c r="O76" s="268"/>
      <c r="P76"/>
      <c r="Q76" s="221"/>
      <c r="R76"/>
    </row>
    <row r="77" spans="1:18" ht="16.5" customHeight="1">
      <c r="A77" s="247" t="s">
        <v>204</v>
      </c>
      <c r="B77" s="284"/>
      <c r="C77" s="260" t="str">
        <f t="shared" si="5"/>
        <v>NF8</v>
      </c>
      <c r="D77" s="284"/>
      <c r="E77" s="260" t="str">
        <f t="shared" si="6"/>
        <v>NF8</v>
      </c>
      <c r="F77" s="284"/>
      <c r="G77" s="260" t="str">
        <f t="shared" si="7"/>
        <v>NF8</v>
      </c>
      <c r="H77" s="284"/>
      <c r="I77" s="260" t="str">
        <f t="shared" si="8"/>
        <v>NF8</v>
      </c>
      <c r="J77" s="284"/>
      <c r="K77" s="261" t="str">
        <f t="shared" si="9"/>
        <v>NF8</v>
      </c>
      <c r="L77" s="266"/>
      <c r="M77" s="267"/>
      <c r="N77" s="267"/>
      <c r="O77" s="268"/>
      <c r="P77"/>
      <c r="Q77" s="221"/>
      <c r="R77"/>
    </row>
    <row r="78" spans="1:18" ht="16.5" customHeight="1">
      <c r="A78" s="247" t="s">
        <v>248</v>
      </c>
      <c r="B78" s="284"/>
      <c r="C78" s="260" t="str">
        <f t="shared" si="5"/>
        <v>NF9</v>
      </c>
      <c r="D78" s="284"/>
      <c r="E78" s="260" t="str">
        <f t="shared" si="6"/>
        <v>NF9</v>
      </c>
      <c r="F78" s="284"/>
      <c r="G78" s="260" t="str">
        <f t="shared" si="7"/>
        <v>NF9</v>
      </c>
      <c r="H78" s="284"/>
      <c r="I78" s="260" t="str">
        <f t="shared" si="8"/>
        <v>NF9</v>
      </c>
      <c r="J78" s="284"/>
      <c r="K78" s="261" t="str">
        <f t="shared" si="9"/>
        <v>NF9</v>
      </c>
      <c r="L78" s="266"/>
      <c r="M78" s="267"/>
      <c r="N78" s="267"/>
      <c r="O78" s="268"/>
      <c r="P78"/>
      <c r="Q78" s="221"/>
      <c r="R78" s="221"/>
    </row>
    <row r="79" spans="1:18" s="60" customFormat="1" ht="12.75">
      <c r="A79" s="247" t="s">
        <v>249</v>
      </c>
      <c r="B79" s="284"/>
      <c r="C79" s="260" t="str">
        <f t="shared" si="5"/>
        <v>NF10</v>
      </c>
      <c r="D79" s="284"/>
      <c r="E79" s="260" t="str">
        <f t="shared" si="6"/>
        <v>NF10</v>
      </c>
      <c r="F79" s="284"/>
      <c r="G79" s="260" t="str">
        <f t="shared" si="7"/>
        <v>NF10</v>
      </c>
      <c r="H79" s="284"/>
      <c r="I79" s="260" t="str">
        <f t="shared" si="8"/>
        <v>NF10</v>
      </c>
      <c r="J79" s="284"/>
      <c r="K79" s="261" t="str">
        <f t="shared" si="9"/>
        <v>NF10</v>
      </c>
      <c r="L79" s="266"/>
      <c r="M79" s="267"/>
      <c r="N79" s="267"/>
      <c r="O79" s="268"/>
      <c r="P79"/>
      <c r="Q79" s="221"/>
      <c r="R79" s="221"/>
    </row>
    <row r="80" spans="1:18" ht="6.75" customHeight="1">
      <c r="A80" s="247" t="s">
        <v>317</v>
      </c>
      <c r="B80" s="284"/>
      <c r="C80" s="260" t="str">
        <f t="shared" si="5"/>
        <v>NF11</v>
      </c>
      <c r="D80" s="284"/>
      <c r="E80" s="260" t="str">
        <f t="shared" si="6"/>
        <v>NF11</v>
      </c>
      <c r="F80" s="284"/>
      <c r="G80" s="260" t="str">
        <f t="shared" si="7"/>
        <v>NF11</v>
      </c>
      <c r="H80" s="284"/>
      <c r="I80" s="260" t="str">
        <f t="shared" si="8"/>
        <v>NF11</v>
      </c>
      <c r="J80" s="284"/>
      <c r="K80" s="261" t="str">
        <f t="shared" si="9"/>
        <v>NF11</v>
      </c>
      <c r="L80" s="266"/>
      <c r="M80" s="267"/>
      <c r="N80" s="267"/>
      <c r="O80" s="268"/>
      <c r="P80"/>
      <c r="Q80" s="221"/>
      <c r="R80" s="221"/>
    </row>
    <row r="81" spans="1:58" ht="16.5" customHeight="1">
      <c r="A81" s="247" t="s">
        <v>370</v>
      </c>
      <c r="B81" s="284"/>
      <c r="C81" s="260" t="str">
        <f t="shared" si="5"/>
        <v>NF12</v>
      </c>
      <c r="D81" s="284"/>
      <c r="E81" s="260" t="str">
        <f t="shared" si="6"/>
        <v>NF12</v>
      </c>
      <c r="F81" s="284"/>
      <c r="G81" s="260" t="str">
        <f t="shared" si="7"/>
        <v>NF12</v>
      </c>
      <c r="H81" s="284"/>
      <c r="I81" s="260" t="str">
        <f t="shared" si="8"/>
        <v>NF12</v>
      </c>
      <c r="J81" s="284"/>
      <c r="K81" s="261" t="str">
        <f t="shared" si="9"/>
        <v>NF12</v>
      </c>
      <c r="L81" s="266"/>
      <c r="M81" s="267"/>
      <c r="N81" s="267"/>
      <c r="O81" s="268"/>
      <c r="P81"/>
      <c r="Q81" s="221"/>
      <c r="R81" s="22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s="61" customFormat="1" ht="15.75" customHeight="1">
      <c r="A82" s="247" t="s">
        <v>372</v>
      </c>
      <c r="B82" s="284"/>
      <c r="C82" s="260" t="str">
        <f t="shared" si="5"/>
        <v>NF13</v>
      </c>
      <c r="D82" s="284"/>
      <c r="E82" s="260" t="str">
        <f t="shared" si="6"/>
        <v>NF13</v>
      </c>
      <c r="F82" s="284"/>
      <c r="G82" s="260" t="str">
        <f t="shared" si="7"/>
        <v>NF13</v>
      </c>
      <c r="H82" s="284"/>
      <c r="I82" s="260" t="str">
        <f t="shared" si="8"/>
        <v>NF13</v>
      </c>
      <c r="J82" s="284"/>
      <c r="K82" s="261" t="str">
        <f t="shared" si="9"/>
        <v>NF13</v>
      </c>
      <c r="L82" s="288"/>
      <c r="M82" s="304"/>
      <c r="N82" s="304"/>
      <c r="O82" s="305"/>
      <c r="P82"/>
      <c r="Q82" s="221"/>
      <c r="R82" s="221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</row>
    <row r="83" spans="1:58" s="61" customFormat="1" ht="15.75" thickBot="1">
      <c r="A83"/>
      <c r="B83"/>
      <c r="C83" s="306"/>
      <c r="D83"/>
      <c r="E83" s="306"/>
      <c r="F83"/>
      <c r="G83" s="306"/>
      <c r="H83"/>
      <c r="I83" s="306"/>
      <c r="J83"/>
      <c r="K83" s="306"/>
      <c r="L83"/>
      <c r="M83"/>
      <c r="N83"/>
      <c r="O83"/>
      <c r="P83"/>
      <c r="Q83" s="221"/>
      <c r="R83" s="221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s="61" customFormat="1" ht="15.75" customHeight="1" thickBot="1">
      <c r="A84" s="398" t="s">
        <v>91</v>
      </c>
      <c r="B84" s="398"/>
      <c r="C84" s="399"/>
      <c r="D84" s="409"/>
      <c r="E84" s="410"/>
      <c r="F84" s="410"/>
      <c r="G84" s="410"/>
      <c r="H84" s="410"/>
      <c r="I84" s="410"/>
      <c r="J84" s="410"/>
      <c r="K84" s="411"/>
      <c r="L84" s="307"/>
      <c r="M84" s="307"/>
      <c r="N84"/>
      <c r="O84"/>
      <c r="P84"/>
      <c r="Q84" s="221"/>
      <c r="R84" s="221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18" s="61" customFormat="1" ht="12.75" customHeight="1" thickBot="1">
      <c r="A85" s="398" t="s">
        <v>92</v>
      </c>
      <c r="B85" s="398"/>
      <c r="C85" s="399"/>
      <c r="D85" s="400"/>
      <c r="E85" s="401"/>
      <c r="F85" s="401"/>
      <c r="G85" s="401"/>
      <c r="H85" s="401"/>
      <c r="I85" s="401"/>
      <c r="J85" s="401"/>
      <c r="K85" s="402"/>
      <c r="L85" s="307"/>
      <c r="M85" s="307"/>
      <c r="N85"/>
      <c r="O85"/>
      <c r="P85"/>
      <c r="Q85" s="221"/>
      <c r="R85" s="221"/>
    </row>
    <row r="86" spans="1:18" s="61" customFormat="1" ht="11.25" customHeight="1" thickBot="1">
      <c r="A86" s="398" t="s">
        <v>93</v>
      </c>
      <c r="B86" s="398"/>
      <c r="C86" s="399"/>
      <c r="D86" s="400"/>
      <c r="E86" s="401"/>
      <c r="F86" s="401"/>
      <c r="G86" s="401"/>
      <c r="H86" s="401"/>
      <c r="I86" s="401"/>
      <c r="J86" s="401"/>
      <c r="K86" s="402"/>
      <c r="L86" s="307"/>
      <c r="M86" s="307"/>
      <c r="N86"/>
      <c r="O86"/>
      <c r="P86"/>
      <c r="Q86" s="221"/>
      <c r="R86" s="221"/>
    </row>
    <row r="87" spans="1:18" s="61" customFormat="1" ht="12.75" customHeight="1" thickBot="1">
      <c r="A87" s="223"/>
      <c r="B87" s="398" t="s">
        <v>94</v>
      </c>
      <c r="C87" s="399"/>
      <c r="D87" s="400"/>
      <c r="E87" s="401"/>
      <c r="F87" s="401"/>
      <c r="G87" s="401"/>
      <c r="H87" s="401"/>
      <c r="I87" s="401"/>
      <c r="J87" s="401"/>
      <c r="K87" s="402"/>
      <c r="L87" s="307"/>
      <c r="M87" s="307"/>
      <c r="N87"/>
      <c r="O87"/>
      <c r="P87"/>
      <c r="Q87" s="221"/>
      <c r="R87" s="221"/>
    </row>
    <row r="88" spans="1:18" s="61" customFormat="1" ht="12.75" customHeight="1" thickBot="1">
      <c r="A88" s="399" t="s">
        <v>95</v>
      </c>
      <c r="B88" s="399"/>
      <c r="C88" s="403"/>
      <c r="D88" s="404"/>
      <c r="E88" s="405"/>
      <c r="F88" s="405"/>
      <c r="G88" s="405"/>
      <c r="H88" s="405"/>
      <c r="I88" s="405"/>
      <c r="J88" s="405"/>
      <c r="K88" s="406"/>
      <c r="L88" s="307"/>
      <c r="M88" s="307"/>
      <c r="N88"/>
      <c r="O88"/>
      <c r="P88"/>
      <c r="Q88" s="225"/>
      <c r="R88" s="225"/>
    </row>
    <row r="89" spans="1:58" s="61" customFormat="1" ht="12.75" customHeight="1">
      <c r="A89" s="222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2"/>
      <c r="O89" s="224"/>
      <c r="P89" s="220"/>
      <c r="Q89" s="225"/>
      <c r="R89" s="225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</row>
    <row r="90" spans="1:58" s="61" customFormat="1" ht="12.75" customHeight="1">
      <c r="A90" s="222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2"/>
      <c r="O90" s="224"/>
      <c r="P90" s="221"/>
      <c r="Q90" s="225"/>
      <c r="R90" s="225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</row>
    <row r="91" spans="1:58" s="61" customFormat="1" ht="12.75" customHeight="1">
      <c r="A91" s="227"/>
      <c r="B91" s="228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</row>
    <row r="92" spans="1:58" s="61" customFormat="1" ht="12.75" customHeight="1">
      <c r="A92" s="229"/>
      <c r="N92" s="229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</row>
    <row r="93" spans="1:58" s="61" customFormat="1" ht="12.75" customHeight="1">
      <c r="A93" s="229"/>
      <c r="N93" s="229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</row>
    <row r="94" spans="1:58" s="61" customFormat="1" ht="12.75" customHeight="1">
      <c r="A94" s="227"/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27"/>
      <c r="O94" s="230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</row>
    <row r="95" spans="1:58" s="61" customFormat="1" ht="12.75" customHeight="1">
      <c r="A95" s="227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27"/>
      <c r="O95" s="230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58" s="61" customFormat="1" ht="12.75" customHeight="1">
      <c r="A96" s="231"/>
      <c r="B96" s="228"/>
      <c r="C96" s="230"/>
      <c r="D96" s="230"/>
      <c r="E96" s="226"/>
      <c r="F96" s="230"/>
      <c r="G96" s="226"/>
      <c r="H96" s="230"/>
      <c r="I96" s="226"/>
      <c r="J96" s="230"/>
      <c r="K96" s="226"/>
      <c r="L96" s="230"/>
      <c r="M96" s="226"/>
      <c r="N96" s="226"/>
      <c r="O96" s="230"/>
      <c r="P96" s="226"/>
      <c r="Q96" s="230"/>
      <c r="R96" s="230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</row>
    <row r="97" spans="1:58" s="61" customFormat="1" ht="12.75" customHeight="1">
      <c r="A97" s="231"/>
      <c r="B97" s="228"/>
      <c r="C97" s="230"/>
      <c r="D97" s="230"/>
      <c r="E97" s="226"/>
      <c r="F97" s="230"/>
      <c r="G97" s="226"/>
      <c r="H97" s="230"/>
      <c r="I97" s="226"/>
      <c r="J97" s="230"/>
      <c r="K97" s="226"/>
      <c r="L97" s="230"/>
      <c r="M97" s="226"/>
      <c r="N97" s="227"/>
      <c r="O97" s="230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</row>
    <row r="98" spans="1:58" s="61" customFormat="1" ht="12.75" customHeight="1">
      <c r="A98" s="227"/>
      <c r="B98" s="228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7"/>
      <c r="O98" s="230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</row>
    <row r="99" spans="1:58" s="61" customFormat="1" ht="12.75" customHeight="1">
      <c r="A99" s="227"/>
      <c r="B99" s="228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7"/>
      <c r="O99" s="230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</row>
    <row r="100" spans="1:58" s="61" customFormat="1" ht="12.75" customHeight="1">
      <c r="A100" s="227"/>
      <c r="B100" s="228"/>
      <c r="C100" s="226"/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7"/>
      <c r="O100" s="230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</row>
    <row r="101" spans="1:58" s="61" customFormat="1" ht="12.75" customHeight="1">
      <c r="A101" s="227"/>
      <c r="B101" s="228"/>
      <c r="C101" s="226"/>
      <c r="D101" s="226"/>
      <c r="E101" s="226"/>
      <c r="F101" s="226"/>
      <c r="G101" s="226"/>
      <c r="H101" s="226"/>
      <c r="I101" s="226"/>
      <c r="J101" s="226"/>
      <c r="K101" s="226"/>
      <c r="L101" s="226"/>
      <c r="M101" s="226"/>
      <c r="N101" s="227"/>
      <c r="O101" s="230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</row>
    <row r="102" spans="1:58" s="61" customFormat="1" ht="12.75" customHeight="1">
      <c r="A102" s="227"/>
      <c r="B102" s="228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7"/>
      <c r="O102" s="230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  <c r="AR102" s="226"/>
      <c r="AS102" s="226"/>
      <c r="AT102" s="226"/>
      <c r="AU102" s="226"/>
      <c r="AV102" s="226"/>
      <c r="AW102" s="226"/>
      <c r="AX102" s="226"/>
      <c r="AY102" s="226"/>
      <c r="AZ102" s="226"/>
      <c r="BA102" s="226"/>
      <c r="BB102" s="226"/>
      <c r="BC102" s="226"/>
      <c r="BD102" s="226"/>
      <c r="BE102" s="226"/>
      <c r="BF102" s="226"/>
    </row>
    <row r="103" spans="1:58" s="61" customFormat="1" ht="12.75" customHeight="1">
      <c r="A103" s="227"/>
      <c r="B103" s="228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7"/>
      <c r="O103" s="230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</row>
    <row r="104" spans="1:58" s="61" customFormat="1" ht="12.75" customHeight="1">
      <c r="A104" s="227"/>
      <c r="B104" s="228"/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7"/>
      <c r="O104" s="230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</row>
    <row r="105" spans="1:58" s="61" customFormat="1" ht="12.75" customHeight="1">
      <c r="A105" s="227"/>
      <c r="B105" s="228"/>
      <c r="C105" s="226"/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7"/>
      <c r="O105" s="230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</row>
    <row r="106" spans="1:58" s="61" customFormat="1" ht="12.75" customHeight="1">
      <c r="A106" s="227"/>
      <c r="B106" s="228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7"/>
      <c r="O106" s="230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</row>
    <row r="107" spans="1:58" s="61" customFormat="1" ht="12.75" customHeight="1">
      <c r="A107" s="227"/>
      <c r="B107" s="228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7"/>
      <c r="O107" s="230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</row>
    <row r="108" spans="1:58" s="61" customFormat="1" ht="12.75" customHeight="1">
      <c r="A108" s="227"/>
      <c r="B108" s="228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7"/>
      <c r="O108" s="230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</row>
    <row r="109" spans="1:58" s="61" customFormat="1" ht="12.75" customHeight="1" hidden="1">
      <c r="A109" s="227"/>
      <c r="B109" s="228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7"/>
      <c r="O109" s="230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</row>
    <row r="110" spans="1:58" s="61" customFormat="1" ht="12.75" customHeight="1" hidden="1">
      <c r="A110" s="227"/>
      <c r="B110" s="228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7"/>
      <c r="O110" s="230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</row>
    <row r="111" spans="1:58" s="61" customFormat="1" ht="12.75" customHeight="1" hidden="1">
      <c r="A111" s="227"/>
      <c r="B111" s="228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7"/>
      <c r="O111" s="230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</row>
    <row r="112" spans="1:58" s="61" customFormat="1" ht="12.75" customHeight="1" hidden="1">
      <c r="A112" s="227"/>
      <c r="B112" s="228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7"/>
      <c r="O112" s="230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</row>
    <row r="113" spans="1:58" s="61" customFormat="1" ht="12.75" customHeight="1" hidden="1">
      <c r="A113" s="227"/>
      <c r="B113" s="228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7"/>
      <c r="O113" s="230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</row>
    <row r="114" spans="1:58" s="61" customFormat="1" ht="12.75" customHeight="1" hidden="1">
      <c r="A114" s="227"/>
      <c r="B114" s="228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7"/>
      <c r="O114" s="230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</row>
    <row r="115" spans="1:58" s="61" customFormat="1" ht="12.75" customHeight="1" hidden="1">
      <c r="A115" s="227"/>
      <c r="B115" s="228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7"/>
      <c r="O115" s="230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  <c r="AR115" s="226"/>
      <c r="AS115" s="226"/>
      <c r="AT115" s="226"/>
      <c r="AU115" s="226"/>
      <c r="AV115" s="226"/>
      <c r="AW115" s="226"/>
      <c r="AX115" s="226"/>
      <c r="AY115" s="226"/>
      <c r="AZ115" s="226"/>
      <c r="BA115" s="226"/>
      <c r="BB115" s="226"/>
      <c r="BC115" s="226"/>
      <c r="BD115" s="226"/>
      <c r="BE115" s="226"/>
      <c r="BF115" s="226"/>
    </row>
    <row r="116" spans="1:58" s="61" customFormat="1" ht="12.75" customHeight="1" hidden="1">
      <c r="A116" s="227"/>
      <c r="B116" s="228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7"/>
      <c r="O116" s="230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  <c r="AR116" s="226"/>
      <c r="AS116" s="226"/>
      <c r="AT116" s="226"/>
      <c r="AU116" s="226"/>
      <c r="AV116" s="226"/>
      <c r="AW116" s="226"/>
      <c r="AX116" s="226"/>
      <c r="AY116" s="226"/>
      <c r="AZ116" s="226"/>
      <c r="BA116" s="226"/>
      <c r="BB116" s="226"/>
      <c r="BC116" s="226"/>
      <c r="BD116" s="226"/>
      <c r="BE116" s="226"/>
      <c r="BF116" s="226"/>
    </row>
    <row r="117" spans="1:58" s="61" customFormat="1" ht="12.75" customHeight="1" hidden="1">
      <c r="A117" s="227"/>
      <c r="B117" s="68" t="s">
        <v>0</v>
      </c>
      <c r="C117" s="232">
        <v>0</v>
      </c>
      <c r="D117" s="232">
        <v>0</v>
      </c>
      <c r="E117" s="232">
        <v>0</v>
      </c>
      <c r="F117" s="232">
        <v>0</v>
      </c>
      <c r="G117" s="232">
        <v>0</v>
      </c>
      <c r="H117" s="232">
        <v>0</v>
      </c>
      <c r="I117" s="232">
        <v>0</v>
      </c>
      <c r="J117" s="232">
        <v>0</v>
      </c>
      <c r="K117" s="232"/>
      <c r="L117" s="232"/>
      <c r="M117" s="232"/>
      <c r="N117" s="233"/>
      <c r="O117" s="234"/>
      <c r="P117" s="234"/>
      <c r="Q117" s="234"/>
      <c r="R117" s="234"/>
      <c r="S117" s="234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</row>
    <row r="118" spans="1:58" s="61" customFormat="1" ht="12.75" customHeight="1" hidden="1">
      <c r="A118" s="227"/>
      <c r="B118" s="71" t="s">
        <v>3</v>
      </c>
      <c r="C118" s="232">
        <v>0</v>
      </c>
      <c r="D118" s="232">
        <v>0</v>
      </c>
      <c r="E118" s="232">
        <v>0</v>
      </c>
      <c r="F118" s="232">
        <v>0</v>
      </c>
      <c r="G118" s="232">
        <v>0</v>
      </c>
      <c r="H118" s="232">
        <v>0</v>
      </c>
      <c r="I118" s="232">
        <v>0</v>
      </c>
      <c r="J118" s="232">
        <v>0</v>
      </c>
      <c r="K118" s="232"/>
      <c r="L118" s="232"/>
      <c r="M118" s="232"/>
      <c r="N118" s="233"/>
      <c r="O118" s="234"/>
      <c r="P118" s="234"/>
      <c r="Q118" s="234"/>
      <c r="R118" s="234"/>
      <c r="S118" s="234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  <c r="BB118" s="226"/>
      <c r="BC118" s="226"/>
      <c r="BD118" s="226"/>
      <c r="BE118" s="226"/>
      <c r="BF118" s="226"/>
    </row>
    <row r="119" spans="1:58" s="61" customFormat="1" ht="12.75" customHeight="1" hidden="1">
      <c r="A119" s="227"/>
      <c r="B119" s="68" t="s">
        <v>4</v>
      </c>
      <c r="C119" s="232">
        <v>0</v>
      </c>
      <c r="D119" s="232">
        <v>0</v>
      </c>
      <c r="E119" s="232">
        <v>0</v>
      </c>
      <c r="F119" s="232">
        <v>0</v>
      </c>
      <c r="G119" s="232">
        <v>0</v>
      </c>
      <c r="H119" s="232">
        <v>0</v>
      </c>
      <c r="I119" s="232">
        <v>0</v>
      </c>
      <c r="J119" s="232">
        <v>0</v>
      </c>
      <c r="K119" s="232"/>
      <c r="L119" s="232"/>
      <c r="M119" s="232"/>
      <c r="N119" s="233"/>
      <c r="O119" s="234"/>
      <c r="P119" s="234"/>
      <c r="Q119" s="234"/>
      <c r="R119" s="234"/>
      <c r="S119" s="234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</row>
    <row r="120" spans="1:58" s="61" customFormat="1" ht="12.75" customHeight="1" hidden="1">
      <c r="A120" s="227"/>
      <c r="B120" s="71" t="s">
        <v>6</v>
      </c>
      <c r="C120" s="232">
        <v>0</v>
      </c>
      <c r="D120" s="232">
        <v>0</v>
      </c>
      <c r="E120" s="232">
        <v>0</v>
      </c>
      <c r="F120" s="232">
        <v>0</v>
      </c>
      <c r="G120" s="232">
        <v>0</v>
      </c>
      <c r="H120" s="232">
        <v>0</v>
      </c>
      <c r="I120" s="232">
        <v>0</v>
      </c>
      <c r="J120" s="232">
        <v>0</v>
      </c>
      <c r="K120" s="232"/>
      <c r="L120" s="232"/>
      <c r="M120" s="232"/>
      <c r="N120" s="233"/>
      <c r="O120" s="234"/>
      <c r="P120" s="234"/>
      <c r="Q120" s="234"/>
      <c r="R120" s="234"/>
      <c r="S120" s="234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</row>
    <row r="121" spans="1:58" s="61" customFormat="1" ht="12.75" customHeight="1" hidden="1">
      <c r="A121" s="227"/>
      <c r="B121" s="71" t="s">
        <v>7</v>
      </c>
      <c r="C121" s="232">
        <v>0</v>
      </c>
      <c r="D121" s="232">
        <v>0</v>
      </c>
      <c r="E121" s="232">
        <v>0</v>
      </c>
      <c r="F121" s="232">
        <v>0</v>
      </c>
      <c r="G121" s="232">
        <v>0</v>
      </c>
      <c r="H121" s="232">
        <v>0</v>
      </c>
      <c r="I121" s="232">
        <v>0</v>
      </c>
      <c r="J121" s="232">
        <v>0</v>
      </c>
      <c r="K121" s="232"/>
      <c r="L121" s="232"/>
      <c r="M121" s="232"/>
      <c r="N121" s="233"/>
      <c r="O121" s="234"/>
      <c r="P121" s="234"/>
      <c r="Q121" s="234"/>
      <c r="R121" s="234"/>
      <c r="S121" s="234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</row>
    <row r="122" spans="1:58" s="61" customFormat="1" ht="12.75" customHeight="1" hidden="1">
      <c r="A122" s="227"/>
      <c r="B122" s="71" t="s">
        <v>8</v>
      </c>
      <c r="C122" s="232">
        <v>0</v>
      </c>
      <c r="D122" s="232">
        <v>0</v>
      </c>
      <c r="E122" s="232">
        <v>0</v>
      </c>
      <c r="F122" s="232">
        <v>0</v>
      </c>
      <c r="G122" s="232">
        <v>0</v>
      </c>
      <c r="H122" s="232">
        <v>0</v>
      </c>
      <c r="I122" s="232">
        <v>0</v>
      </c>
      <c r="J122" s="232">
        <v>0</v>
      </c>
      <c r="K122" s="232"/>
      <c r="L122" s="232"/>
      <c r="M122" s="232"/>
      <c r="N122" s="233"/>
      <c r="O122" s="234"/>
      <c r="P122" s="234"/>
      <c r="Q122" s="234"/>
      <c r="R122" s="234"/>
      <c r="S122" s="234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</row>
    <row r="123" spans="1:58" s="61" customFormat="1" ht="12.75" customHeight="1" hidden="1">
      <c r="A123" s="227"/>
      <c r="B123" s="71" t="s">
        <v>10</v>
      </c>
      <c r="C123" s="232">
        <v>0</v>
      </c>
      <c r="D123" s="232">
        <v>0</v>
      </c>
      <c r="E123" s="232">
        <v>0</v>
      </c>
      <c r="F123" s="232">
        <v>0</v>
      </c>
      <c r="G123" s="232">
        <v>0</v>
      </c>
      <c r="H123" s="232">
        <v>0</v>
      </c>
      <c r="I123" s="232">
        <v>0</v>
      </c>
      <c r="J123" s="232">
        <v>0</v>
      </c>
      <c r="K123" s="232"/>
      <c r="L123" s="232"/>
      <c r="M123" s="232"/>
      <c r="N123" s="233"/>
      <c r="O123" s="234"/>
      <c r="P123" s="234"/>
      <c r="Q123" s="234"/>
      <c r="R123" s="234"/>
      <c r="S123" s="234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</row>
    <row r="124" spans="1:58" s="61" customFormat="1" ht="12.75" customHeight="1" hidden="1">
      <c r="A124" s="227"/>
      <c r="B124" s="71" t="s">
        <v>12</v>
      </c>
      <c r="C124" s="232">
        <v>0</v>
      </c>
      <c r="D124" s="232">
        <v>0</v>
      </c>
      <c r="E124" s="232">
        <v>0</v>
      </c>
      <c r="F124" s="232">
        <v>0</v>
      </c>
      <c r="G124" s="232">
        <v>0</v>
      </c>
      <c r="H124" s="232">
        <v>0</v>
      </c>
      <c r="I124" s="232">
        <v>0</v>
      </c>
      <c r="J124" s="232">
        <v>0</v>
      </c>
      <c r="K124" s="232"/>
      <c r="L124" s="232"/>
      <c r="M124" s="232"/>
      <c r="N124" s="233"/>
      <c r="O124" s="234"/>
      <c r="P124" s="234"/>
      <c r="Q124" s="234"/>
      <c r="R124" s="234"/>
      <c r="S124" s="234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</row>
    <row r="125" spans="1:58" s="61" customFormat="1" ht="12.75" customHeight="1" hidden="1">
      <c r="A125" s="227"/>
      <c r="B125" s="71" t="s">
        <v>79</v>
      </c>
      <c r="C125" s="232">
        <v>0</v>
      </c>
      <c r="D125" s="232">
        <v>0</v>
      </c>
      <c r="E125" s="232">
        <v>0</v>
      </c>
      <c r="F125" s="232">
        <v>0</v>
      </c>
      <c r="G125" s="232">
        <v>0</v>
      </c>
      <c r="H125" s="232">
        <v>0</v>
      </c>
      <c r="I125" s="232">
        <v>0</v>
      </c>
      <c r="J125" s="232">
        <v>0</v>
      </c>
      <c r="K125" s="232"/>
      <c r="L125" s="232"/>
      <c r="M125" s="232"/>
      <c r="N125" s="233"/>
      <c r="O125" s="234"/>
      <c r="P125" s="234"/>
      <c r="Q125" s="234"/>
      <c r="R125" s="234"/>
      <c r="S125" s="234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</row>
    <row r="126" spans="1:58" s="61" customFormat="1" ht="12.75" customHeight="1" hidden="1">
      <c r="A126" s="227"/>
      <c r="B126" s="71" t="s">
        <v>80</v>
      </c>
      <c r="C126" s="232">
        <v>0</v>
      </c>
      <c r="D126" s="232">
        <v>0</v>
      </c>
      <c r="E126" s="232">
        <v>0</v>
      </c>
      <c r="F126" s="232">
        <v>0</v>
      </c>
      <c r="G126" s="232">
        <v>0</v>
      </c>
      <c r="H126" s="232">
        <v>0</v>
      </c>
      <c r="I126" s="232">
        <v>0</v>
      </c>
      <c r="J126" s="232">
        <v>0</v>
      </c>
      <c r="K126" s="232"/>
      <c r="L126" s="232"/>
      <c r="M126" s="232"/>
      <c r="N126" s="233"/>
      <c r="O126" s="234"/>
      <c r="P126" s="234"/>
      <c r="Q126" s="234"/>
      <c r="R126" s="234"/>
      <c r="S126" s="234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</row>
    <row r="127" spans="1:58" s="61" customFormat="1" ht="12.75" customHeight="1" hidden="1">
      <c r="A127" s="227"/>
      <c r="B127" s="71" t="s">
        <v>81</v>
      </c>
      <c r="C127" s="232">
        <v>0</v>
      </c>
      <c r="D127" s="232">
        <v>0</v>
      </c>
      <c r="E127" s="232">
        <v>0</v>
      </c>
      <c r="F127" s="232">
        <v>0</v>
      </c>
      <c r="G127" s="232">
        <v>0</v>
      </c>
      <c r="H127" s="232">
        <v>0</v>
      </c>
      <c r="I127" s="232">
        <v>0</v>
      </c>
      <c r="J127" s="232">
        <v>0</v>
      </c>
      <c r="K127" s="232"/>
      <c r="L127" s="232"/>
      <c r="M127" s="232"/>
      <c r="N127" s="233"/>
      <c r="O127" s="234"/>
      <c r="P127" s="234"/>
      <c r="Q127" s="234"/>
      <c r="R127" s="234"/>
      <c r="S127" s="234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</row>
    <row r="128" spans="1:58" s="61" customFormat="1" ht="12.75" customHeight="1" hidden="1">
      <c r="A128" s="227"/>
      <c r="B128" s="71" t="s">
        <v>82</v>
      </c>
      <c r="C128" s="232">
        <v>0</v>
      </c>
      <c r="D128" s="232">
        <v>0</v>
      </c>
      <c r="E128" s="232">
        <v>0</v>
      </c>
      <c r="F128" s="232">
        <v>0</v>
      </c>
      <c r="G128" s="232">
        <v>0</v>
      </c>
      <c r="H128" s="232">
        <v>0</v>
      </c>
      <c r="I128" s="232">
        <v>0</v>
      </c>
      <c r="J128" s="232">
        <v>0</v>
      </c>
      <c r="K128" s="232"/>
      <c r="L128" s="232"/>
      <c r="M128" s="232"/>
      <c r="N128" s="233"/>
      <c r="O128" s="234"/>
      <c r="P128" s="234"/>
      <c r="Q128" s="234"/>
      <c r="R128" s="234"/>
      <c r="S128" s="234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</row>
    <row r="129" spans="1:58" s="61" customFormat="1" ht="12.75" customHeight="1" hidden="1">
      <c r="A129" s="227"/>
      <c r="B129" s="71" t="s">
        <v>20</v>
      </c>
      <c r="C129" s="232">
        <v>0</v>
      </c>
      <c r="D129" s="232">
        <v>0</v>
      </c>
      <c r="E129" s="232">
        <v>0</v>
      </c>
      <c r="F129" s="232">
        <v>0</v>
      </c>
      <c r="G129" s="232">
        <v>0</v>
      </c>
      <c r="H129" s="232">
        <v>0</v>
      </c>
      <c r="I129" s="232">
        <v>0</v>
      </c>
      <c r="J129" s="232">
        <v>0</v>
      </c>
      <c r="K129" s="232"/>
      <c r="L129" s="232"/>
      <c r="M129" s="232"/>
      <c r="N129" s="233"/>
      <c r="O129" s="234"/>
      <c r="P129" s="234"/>
      <c r="Q129" s="234"/>
      <c r="R129" s="234"/>
      <c r="S129" s="234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</row>
    <row r="130" spans="1:58" s="61" customFormat="1" ht="12.75" customHeight="1" hidden="1">
      <c r="A130" s="227"/>
      <c r="B130" s="71" t="s">
        <v>22</v>
      </c>
      <c r="C130" s="232">
        <v>0</v>
      </c>
      <c r="D130" s="232">
        <v>0</v>
      </c>
      <c r="E130" s="232">
        <v>0</v>
      </c>
      <c r="F130" s="232">
        <v>0</v>
      </c>
      <c r="G130" s="232">
        <v>0</v>
      </c>
      <c r="H130" s="232">
        <v>0</v>
      </c>
      <c r="I130" s="232">
        <v>0</v>
      </c>
      <c r="J130" s="232">
        <v>0</v>
      </c>
      <c r="K130" s="232"/>
      <c r="L130" s="232"/>
      <c r="M130" s="232"/>
      <c r="N130" s="233"/>
      <c r="O130" s="234"/>
      <c r="P130" s="234"/>
      <c r="Q130" s="234"/>
      <c r="R130" s="234"/>
      <c r="S130" s="234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</row>
    <row r="131" spans="1:58" s="61" customFormat="1" ht="12.75" customHeight="1" hidden="1">
      <c r="A131" s="227"/>
      <c r="B131" s="71" t="s">
        <v>24</v>
      </c>
      <c r="C131" s="232">
        <v>0</v>
      </c>
      <c r="D131" s="232">
        <v>0</v>
      </c>
      <c r="E131" s="232">
        <v>0</v>
      </c>
      <c r="F131" s="232">
        <v>0</v>
      </c>
      <c r="G131" s="232">
        <v>0</v>
      </c>
      <c r="H131" s="232">
        <v>0</v>
      </c>
      <c r="I131" s="232">
        <v>0</v>
      </c>
      <c r="J131" s="232">
        <v>0</v>
      </c>
      <c r="K131" s="232"/>
      <c r="L131" s="232"/>
      <c r="M131" s="232"/>
      <c r="N131" s="233"/>
      <c r="O131" s="234"/>
      <c r="P131" s="234"/>
      <c r="Q131" s="234"/>
      <c r="R131" s="234"/>
      <c r="S131" s="234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</row>
    <row r="132" spans="1:58" s="61" customFormat="1" ht="12.75" customHeight="1" hidden="1">
      <c r="A132" s="227"/>
      <c r="B132" s="71" t="s">
        <v>315</v>
      </c>
      <c r="C132" s="232">
        <v>0</v>
      </c>
      <c r="D132" s="232">
        <v>0</v>
      </c>
      <c r="E132" s="232">
        <v>0</v>
      </c>
      <c r="F132" s="232">
        <v>0</v>
      </c>
      <c r="G132" s="232">
        <v>0</v>
      </c>
      <c r="H132" s="232">
        <v>0</v>
      </c>
      <c r="I132" s="232">
        <v>0</v>
      </c>
      <c r="J132" s="232">
        <v>0</v>
      </c>
      <c r="K132" s="232"/>
      <c r="L132" s="232"/>
      <c r="M132" s="232"/>
      <c r="N132" s="233"/>
      <c r="O132" s="234"/>
      <c r="P132" s="234"/>
      <c r="Q132" s="234"/>
      <c r="R132" s="234"/>
      <c r="S132" s="234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</row>
    <row r="133" spans="1:58" s="61" customFormat="1" ht="12.75" customHeight="1" hidden="1">
      <c r="A133" s="227"/>
      <c r="B133" s="71" t="s">
        <v>25</v>
      </c>
      <c r="C133" s="232">
        <v>0</v>
      </c>
      <c r="D133" s="232">
        <v>0</v>
      </c>
      <c r="E133" s="232">
        <v>0</v>
      </c>
      <c r="F133" s="232">
        <v>0</v>
      </c>
      <c r="G133" s="232">
        <v>0</v>
      </c>
      <c r="H133" s="232">
        <v>0</v>
      </c>
      <c r="I133" s="232">
        <v>0</v>
      </c>
      <c r="J133" s="232">
        <v>0</v>
      </c>
      <c r="K133" s="232"/>
      <c r="L133" s="232"/>
      <c r="M133" s="232"/>
      <c r="N133" s="233"/>
      <c r="O133" s="234"/>
      <c r="P133" s="234"/>
      <c r="Q133" s="234"/>
      <c r="R133" s="234"/>
      <c r="S133" s="234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</row>
    <row r="134" spans="1:58" s="61" customFormat="1" ht="12.75" customHeight="1" hidden="1">
      <c r="A134" s="227"/>
      <c r="B134" s="71" t="s">
        <v>27</v>
      </c>
      <c r="C134" s="232">
        <v>0</v>
      </c>
      <c r="D134" s="232">
        <v>0</v>
      </c>
      <c r="E134" s="232">
        <v>0</v>
      </c>
      <c r="F134" s="232">
        <v>0</v>
      </c>
      <c r="G134" s="232">
        <v>0</v>
      </c>
      <c r="H134" s="232">
        <v>0</v>
      </c>
      <c r="I134" s="232">
        <v>0</v>
      </c>
      <c r="J134" s="232">
        <v>0</v>
      </c>
      <c r="K134" s="232"/>
      <c r="L134" s="232"/>
      <c r="M134" s="232"/>
      <c r="N134" s="233"/>
      <c r="O134" s="234"/>
      <c r="P134" s="234"/>
      <c r="Q134" s="234"/>
      <c r="R134" s="234"/>
      <c r="S134" s="234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</row>
    <row r="135" spans="1:58" s="61" customFormat="1" ht="12.75" customHeight="1" hidden="1">
      <c r="A135" s="227"/>
      <c r="B135" s="71" t="s">
        <v>83</v>
      </c>
      <c r="C135" s="232">
        <v>0</v>
      </c>
      <c r="D135" s="232">
        <v>0</v>
      </c>
      <c r="E135" s="232">
        <v>0</v>
      </c>
      <c r="F135" s="232">
        <v>0</v>
      </c>
      <c r="G135" s="232">
        <v>0</v>
      </c>
      <c r="H135" s="232">
        <v>0</v>
      </c>
      <c r="I135" s="232">
        <v>0</v>
      </c>
      <c r="J135" s="232">
        <v>0</v>
      </c>
      <c r="K135" s="232"/>
      <c r="L135" s="232"/>
      <c r="M135" s="232"/>
      <c r="N135" s="233"/>
      <c r="O135" s="234"/>
      <c r="P135" s="234"/>
      <c r="Q135" s="234"/>
      <c r="R135" s="234"/>
      <c r="S135" s="234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</row>
    <row r="136" spans="1:58" s="61" customFormat="1" ht="12.75" customHeight="1" hidden="1">
      <c r="A136" s="227"/>
      <c r="B136" s="71" t="s">
        <v>84</v>
      </c>
      <c r="C136" s="232">
        <v>0</v>
      </c>
      <c r="D136" s="232">
        <v>0</v>
      </c>
      <c r="E136" s="232">
        <v>0</v>
      </c>
      <c r="F136" s="232">
        <v>0</v>
      </c>
      <c r="G136" s="232">
        <v>0</v>
      </c>
      <c r="H136" s="232">
        <v>0</v>
      </c>
      <c r="I136" s="232">
        <v>0</v>
      </c>
      <c r="J136" s="232">
        <v>0</v>
      </c>
      <c r="K136" s="232"/>
      <c r="L136" s="232"/>
      <c r="M136" s="232"/>
      <c r="N136" s="233"/>
      <c r="O136" s="234"/>
      <c r="P136" s="234"/>
      <c r="Q136" s="234"/>
      <c r="R136" s="234"/>
      <c r="S136" s="234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</row>
    <row r="137" spans="1:58" s="62" customFormat="1" ht="12.75" customHeight="1" hidden="1">
      <c r="A137" s="227"/>
      <c r="B137" s="71" t="s">
        <v>85</v>
      </c>
      <c r="C137" s="232">
        <v>0</v>
      </c>
      <c r="D137" s="232">
        <v>0</v>
      </c>
      <c r="E137" s="232">
        <v>0</v>
      </c>
      <c r="F137" s="232">
        <v>0</v>
      </c>
      <c r="G137" s="232">
        <v>0</v>
      </c>
      <c r="H137" s="232">
        <v>0</v>
      </c>
      <c r="I137" s="232">
        <v>0</v>
      </c>
      <c r="J137" s="232">
        <v>0</v>
      </c>
      <c r="K137" s="232"/>
      <c r="L137" s="232"/>
      <c r="M137" s="232"/>
      <c r="N137" s="233"/>
      <c r="O137" s="234"/>
      <c r="P137" s="234"/>
      <c r="Q137" s="234"/>
      <c r="R137" s="234"/>
      <c r="S137" s="234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6"/>
      <c r="AY137" s="226"/>
      <c r="AZ137" s="226"/>
      <c r="BA137" s="226"/>
      <c r="BB137" s="226"/>
      <c r="BC137" s="226"/>
      <c r="BD137" s="226"/>
      <c r="BE137" s="226"/>
      <c r="BF137" s="226"/>
    </row>
    <row r="138" spans="1:58" s="62" customFormat="1" ht="15" customHeight="1" hidden="1">
      <c r="A138" s="227"/>
      <c r="B138" s="71" t="s">
        <v>86</v>
      </c>
      <c r="C138" s="232">
        <v>0</v>
      </c>
      <c r="D138" s="232">
        <v>0</v>
      </c>
      <c r="E138" s="232">
        <v>0</v>
      </c>
      <c r="F138" s="232">
        <v>0</v>
      </c>
      <c r="G138" s="232">
        <v>0</v>
      </c>
      <c r="H138" s="232">
        <v>0</v>
      </c>
      <c r="I138" s="232">
        <v>0</v>
      </c>
      <c r="J138" s="232">
        <v>0</v>
      </c>
      <c r="K138" s="232"/>
      <c r="L138" s="232"/>
      <c r="M138" s="232"/>
      <c r="N138" s="233"/>
      <c r="O138" s="234"/>
      <c r="P138" s="234"/>
      <c r="Q138" s="234"/>
      <c r="R138" s="234"/>
      <c r="S138" s="234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</row>
    <row r="139" spans="1:58" s="62" customFormat="1" ht="15" customHeight="1" hidden="1">
      <c r="A139" s="227"/>
      <c r="B139" s="71" t="s">
        <v>87</v>
      </c>
      <c r="C139" s="232">
        <v>0</v>
      </c>
      <c r="D139" s="232">
        <v>0</v>
      </c>
      <c r="E139" s="232">
        <v>0</v>
      </c>
      <c r="F139" s="232">
        <v>0</v>
      </c>
      <c r="G139" s="232">
        <v>0</v>
      </c>
      <c r="H139" s="232">
        <v>0</v>
      </c>
      <c r="I139" s="232">
        <v>0</v>
      </c>
      <c r="J139" s="232">
        <v>0</v>
      </c>
      <c r="K139" s="232"/>
      <c r="L139" s="232"/>
      <c r="M139" s="232"/>
      <c r="N139" s="233"/>
      <c r="O139" s="234"/>
      <c r="P139" s="234"/>
      <c r="Q139" s="234"/>
      <c r="R139" s="234"/>
      <c r="S139" s="234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</row>
    <row r="140" spans="1:58" ht="15" customHeight="1" hidden="1">
      <c r="A140" s="227"/>
      <c r="B140" s="71" t="s">
        <v>88</v>
      </c>
      <c r="C140" s="232">
        <v>0</v>
      </c>
      <c r="D140" s="232">
        <v>0</v>
      </c>
      <c r="E140" s="232">
        <v>0</v>
      </c>
      <c r="F140" s="232">
        <v>0</v>
      </c>
      <c r="G140" s="232">
        <v>0</v>
      </c>
      <c r="H140" s="232">
        <v>0</v>
      </c>
      <c r="I140" s="232">
        <v>0</v>
      </c>
      <c r="J140" s="232">
        <v>0</v>
      </c>
      <c r="K140" s="232"/>
      <c r="L140" s="232"/>
      <c r="M140" s="232"/>
      <c r="N140" s="233"/>
      <c r="O140" s="234"/>
      <c r="P140" s="234"/>
      <c r="Q140" s="234"/>
      <c r="R140" s="234"/>
      <c r="S140" s="234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</row>
    <row r="141" spans="1:58" ht="15" customHeight="1" hidden="1">
      <c r="A141" s="227"/>
      <c r="B141" s="71" t="s">
        <v>33</v>
      </c>
      <c r="C141" s="232">
        <v>0</v>
      </c>
      <c r="D141" s="232">
        <v>0</v>
      </c>
      <c r="E141" s="232">
        <v>0</v>
      </c>
      <c r="F141" s="232">
        <v>0</v>
      </c>
      <c r="G141" s="232">
        <v>0</v>
      </c>
      <c r="H141" s="232">
        <v>0</v>
      </c>
      <c r="I141" s="232">
        <v>0</v>
      </c>
      <c r="J141" s="232">
        <v>0</v>
      </c>
      <c r="K141" s="232"/>
      <c r="L141" s="232"/>
      <c r="M141" s="232"/>
      <c r="N141" s="233"/>
      <c r="O141" s="234"/>
      <c r="P141" s="234"/>
      <c r="Q141" s="234"/>
      <c r="R141" s="234"/>
      <c r="S141" s="234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</row>
    <row r="142" spans="1:58" ht="15" customHeight="1" hidden="1">
      <c r="A142" s="227"/>
      <c r="B142" s="71" t="s">
        <v>89</v>
      </c>
      <c r="C142" s="232">
        <v>0</v>
      </c>
      <c r="D142" s="232">
        <v>0</v>
      </c>
      <c r="E142" s="232">
        <v>0</v>
      </c>
      <c r="F142" s="232">
        <v>0</v>
      </c>
      <c r="G142" s="232">
        <v>0</v>
      </c>
      <c r="H142" s="232">
        <v>0</v>
      </c>
      <c r="I142" s="232">
        <v>0</v>
      </c>
      <c r="J142" s="232">
        <v>0</v>
      </c>
      <c r="K142" s="232"/>
      <c r="L142" s="232"/>
      <c r="M142" s="232"/>
      <c r="N142" s="233"/>
      <c r="O142" s="234"/>
      <c r="P142" s="234"/>
      <c r="Q142" s="234"/>
      <c r="R142" s="234"/>
      <c r="S142" s="234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</row>
    <row r="143" spans="1:58" ht="15" customHeight="1" hidden="1">
      <c r="A143" s="227"/>
      <c r="B143" s="182" t="s">
        <v>90</v>
      </c>
      <c r="C143" s="232">
        <v>0</v>
      </c>
      <c r="D143" s="232">
        <v>0</v>
      </c>
      <c r="E143" s="232">
        <v>0</v>
      </c>
      <c r="F143" s="232">
        <v>0</v>
      </c>
      <c r="G143" s="232">
        <v>0</v>
      </c>
      <c r="H143" s="232">
        <v>0</v>
      </c>
      <c r="I143" s="232">
        <v>0</v>
      </c>
      <c r="J143" s="232">
        <v>0</v>
      </c>
      <c r="K143" s="232"/>
      <c r="L143" s="232"/>
      <c r="M143" s="232"/>
      <c r="N143" s="233"/>
      <c r="O143" s="234"/>
      <c r="P143" s="234"/>
      <c r="Q143" s="234"/>
      <c r="R143" s="234"/>
      <c r="S143" s="234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</row>
    <row r="144" spans="1:58" s="63" customFormat="1" ht="15" customHeight="1" hidden="1">
      <c r="A144" s="227"/>
      <c r="B144" s="68" t="s">
        <v>36</v>
      </c>
      <c r="C144" s="232">
        <v>0</v>
      </c>
      <c r="D144" s="232">
        <v>0</v>
      </c>
      <c r="E144" s="232">
        <v>0</v>
      </c>
      <c r="F144" s="232">
        <v>0</v>
      </c>
      <c r="G144" s="232">
        <v>0</v>
      </c>
      <c r="H144" s="232">
        <v>0</v>
      </c>
      <c r="I144" s="232">
        <v>0</v>
      </c>
      <c r="J144" s="232">
        <v>0</v>
      </c>
      <c r="K144" s="234"/>
      <c r="L144" s="234"/>
      <c r="M144" s="234"/>
      <c r="N144" s="233"/>
      <c r="O144" s="234"/>
      <c r="P144" s="234"/>
      <c r="Q144" s="234"/>
      <c r="R144" s="234"/>
      <c r="S144" s="234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</row>
    <row r="145" spans="1:58" s="63" customFormat="1" ht="15" customHeight="1" hidden="1">
      <c r="A145" s="227"/>
      <c r="B145" s="71" t="s">
        <v>37</v>
      </c>
      <c r="C145" s="232">
        <v>0</v>
      </c>
      <c r="D145" s="232">
        <v>0</v>
      </c>
      <c r="E145" s="232">
        <v>0</v>
      </c>
      <c r="F145" s="232">
        <v>0</v>
      </c>
      <c r="G145" s="232">
        <v>0</v>
      </c>
      <c r="H145" s="232">
        <v>0</v>
      </c>
      <c r="I145" s="232">
        <v>0</v>
      </c>
      <c r="J145" s="232">
        <v>0</v>
      </c>
      <c r="K145" s="234"/>
      <c r="L145" s="234"/>
      <c r="M145" s="234"/>
      <c r="N145" s="233"/>
      <c r="O145" s="234"/>
      <c r="P145" s="234"/>
      <c r="Q145" s="234"/>
      <c r="R145" s="234"/>
      <c r="S145" s="234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</row>
    <row r="146" spans="1:58" s="63" customFormat="1" ht="15" customHeight="1" hidden="1">
      <c r="A146" s="227"/>
      <c r="B146" s="71" t="s">
        <v>39</v>
      </c>
      <c r="C146" s="232">
        <v>0</v>
      </c>
      <c r="D146" s="232">
        <v>0</v>
      </c>
      <c r="E146" s="232">
        <v>0</v>
      </c>
      <c r="F146" s="232">
        <v>0</v>
      </c>
      <c r="G146" s="232">
        <v>0</v>
      </c>
      <c r="H146" s="232">
        <v>0</v>
      </c>
      <c r="I146" s="232">
        <v>0</v>
      </c>
      <c r="J146" s="232">
        <v>0</v>
      </c>
      <c r="K146" s="234"/>
      <c r="L146" s="234"/>
      <c r="M146" s="234"/>
      <c r="N146" s="233"/>
      <c r="O146" s="234"/>
      <c r="P146" s="234"/>
      <c r="Q146" s="234"/>
      <c r="R146" s="234"/>
      <c r="S146" s="234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</row>
    <row r="147" spans="1:58" s="63" customFormat="1" ht="15" customHeight="1" hidden="1">
      <c r="A147" s="227"/>
      <c r="B147" s="71" t="s">
        <v>40</v>
      </c>
      <c r="C147" s="232">
        <v>0</v>
      </c>
      <c r="D147" s="232">
        <v>0</v>
      </c>
      <c r="E147" s="232">
        <v>0</v>
      </c>
      <c r="F147" s="232">
        <v>0</v>
      </c>
      <c r="G147" s="232">
        <v>0</v>
      </c>
      <c r="H147" s="232">
        <v>0</v>
      </c>
      <c r="I147" s="232">
        <v>0</v>
      </c>
      <c r="J147" s="232">
        <v>0</v>
      </c>
      <c r="K147" s="234"/>
      <c r="L147" s="234"/>
      <c r="M147" s="234"/>
      <c r="N147" s="233"/>
      <c r="O147" s="234"/>
      <c r="P147" s="234"/>
      <c r="Q147" s="234"/>
      <c r="R147" s="234"/>
      <c r="S147" s="234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</row>
    <row r="148" spans="1:58" s="63" customFormat="1" ht="15" customHeight="1" hidden="1">
      <c r="A148" s="227"/>
      <c r="B148" s="71" t="s">
        <v>214</v>
      </c>
      <c r="C148" s="232">
        <v>0</v>
      </c>
      <c r="D148" s="232">
        <v>0</v>
      </c>
      <c r="E148" s="232">
        <v>0</v>
      </c>
      <c r="F148" s="232">
        <v>0</v>
      </c>
      <c r="G148" s="232">
        <v>0</v>
      </c>
      <c r="H148" s="232">
        <v>0</v>
      </c>
      <c r="I148" s="232">
        <v>0</v>
      </c>
      <c r="J148" s="232">
        <v>0</v>
      </c>
      <c r="K148" s="234"/>
      <c r="L148" s="234"/>
      <c r="M148" s="234"/>
      <c r="N148" s="233"/>
      <c r="O148" s="234"/>
      <c r="P148" s="234"/>
      <c r="Q148" s="234"/>
      <c r="R148" s="234"/>
      <c r="S148" s="234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</row>
    <row r="149" spans="1:58" s="63" customFormat="1" ht="15" customHeight="1" hidden="1">
      <c r="A149" s="221"/>
      <c r="B149" s="71" t="s">
        <v>215</v>
      </c>
      <c r="C149" s="232">
        <v>0</v>
      </c>
      <c r="D149" s="232">
        <v>0</v>
      </c>
      <c r="E149" s="232">
        <v>0</v>
      </c>
      <c r="F149" s="232">
        <v>0</v>
      </c>
      <c r="G149" s="232">
        <v>0</v>
      </c>
      <c r="H149" s="232">
        <v>0</v>
      </c>
      <c r="I149" s="232">
        <v>0</v>
      </c>
      <c r="J149" s="232">
        <v>0</v>
      </c>
      <c r="K149" s="236"/>
      <c r="L149" s="236"/>
      <c r="M149" s="236"/>
      <c r="N149" s="235"/>
      <c r="O149" s="236"/>
      <c r="P149" s="236"/>
      <c r="Q149" s="236"/>
      <c r="R149" s="236"/>
      <c r="S149" s="23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</row>
    <row r="150" spans="1:58" s="63" customFormat="1" ht="15" customHeight="1" hidden="1">
      <c r="A150" s="221"/>
      <c r="B150" s="71" t="s">
        <v>41</v>
      </c>
      <c r="C150" s="232">
        <v>0</v>
      </c>
      <c r="D150" s="232">
        <v>0</v>
      </c>
      <c r="E150" s="232">
        <v>0</v>
      </c>
      <c r="F150" s="232">
        <v>0</v>
      </c>
      <c r="G150" s="232">
        <v>0</v>
      </c>
      <c r="H150" s="232">
        <v>0</v>
      </c>
      <c r="I150" s="232">
        <v>0</v>
      </c>
      <c r="J150" s="232">
        <v>0</v>
      </c>
      <c r="K150" s="236"/>
      <c r="L150" s="236"/>
      <c r="M150" s="236"/>
      <c r="N150" s="235"/>
      <c r="O150" s="236"/>
      <c r="P150" s="236"/>
      <c r="Q150" s="236"/>
      <c r="R150" s="236"/>
      <c r="S150" s="23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</row>
    <row r="151" spans="1:58" s="64" customFormat="1" ht="15" customHeight="1" hidden="1">
      <c r="A151" s="221"/>
      <c r="B151" s="71" t="s">
        <v>223</v>
      </c>
      <c r="C151" s="232">
        <v>0</v>
      </c>
      <c r="D151" s="232">
        <v>0</v>
      </c>
      <c r="E151" s="232">
        <v>0</v>
      </c>
      <c r="F151" s="232">
        <v>0</v>
      </c>
      <c r="G151" s="232">
        <v>0</v>
      </c>
      <c r="H151" s="232">
        <v>0</v>
      </c>
      <c r="I151" s="232">
        <v>0</v>
      </c>
      <c r="J151" s="232">
        <v>0</v>
      </c>
      <c r="K151" s="236"/>
      <c r="L151" s="236"/>
      <c r="M151" s="236"/>
      <c r="N151" s="235"/>
      <c r="O151" s="236"/>
      <c r="P151" s="236"/>
      <c r="Q151" s="236"/>
      <c r="R151" s="236"/>
      <c r="S151" s="23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</row>
    <row r="152" spans="1:58" s="64" customFormat="1" ht="15" customHeight="1" hidden="1">
      <c r="A152" s="221"/>
      <c r="B152" s="78" t="s">
        <v>224</v>
      </c>
      <c r="C152" s="232">
        <v>0</v>
      </c>
      <c r="D152" s="232">
        <v>0</v>
      </c>
      <c r="E152" s="232">
        <v>0</v>
      </c>
      <c r="F152" s="232">
        <v>0</v>
      </c>
      <c r="G152" s="232">
        <v>0</v>
      </c>
      <c r="H152" s="232">
        <v>0</v>
      </c>
      <c r="I152" s="232">
        <v>0</v>
      </c>
      <c r="J152" s="232">
        <v>0</v>
      </c>
      <c r="K152" s="236"/>
      <c r="L152" s="236"/>
      <c r="M152" s="236"/>
      <c r="N152" s="235"/>
      <c r="O152" s="236"/>
      <c r="P152" s="236"/>
      <c r="Q152" s="236"/>
      <c r="R152" s="236"/>
      <c r="S152" s="23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</row>
    <row r="153" spans="1:58" s="64" customFormat="1" ht="15" customHeight="1" hidden="1">
      <c r="A153" s="237"/>
      <c r="B153" s="78" t="s">
        <v>225</v>
      </c>
      <c r="C153" s="232">
        <v>0</v>
      </c>
      <c r="D153" s="232">
        <v>0</v>
      </c>
      <c r="E153" s="232">
        <v>0</v>
      </c>
      <c r="F153" s="232">
        <v>0</v>
      </c>
      <c r="G153" s="232">
        <v>0</v>
      </c>
      <c r="H153" s="232">
        <v>0</v>
      </c>
      <c r="I153" s="232">
        <v>0</v>
      </c>
      <c r="J153" s="232">
        <v>0</v>
      </c>
      <c r="K153" s="236"/>
      <c r="L153" s="236"/>
      <c r="M153" s="236"/>
      <c r="N153" s="235"/>
      <c r="O153" s="236"/>
      <c r="P153" s="236"/>
      <c r="Q153" s="236"/>
      <c r="R153" s="236"/>
      <c r="S153" s="23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26"/>
      <c r="BD153" s="226"/>
      <c r="BE153" s="226"/>
      <c r="BF153" s="226"/>
    </row>
    <row r="154" spans="1:58" s="64" customFormat="1" ht="15" customHeight="1" hidden="1">
      <c r="A154" s="237"/>
      <c r="B154" s="78" t="s">
        <v>226</v>
      </c>
      <c r="C154" s="232">
        <v>0</v>
      </c>
      <c r="D154" s="232">
        <v>0</v>
      </c>
      <c r="E154" s="232">
        <v>0</v>
      </c>
      <c r="F154" s="232">
        <v>0</v>
      </c>
      <c r="G154" s="232">
        <v>0</v>
      </c>
      <c r="H154" s="232">
        <v>0</v>
      </c>
      <c r="I154" s="232">
        <v>0</v>
      </c>
      <c r="J154" s="232">
        <v>0</v>
      </c>
      <c r="K154" s="236"/>
      <c r="L154" s="236"/>
      <c r="M154" s="236"/>
      <c r="N154" s="235"/>
      <c r="O154" s="236"/>
      <c r="P154" s="236"/>
      <c r="Q154" s="236"/>
      <c r="R154" s="236"/>
      <c r="S154" s="23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</row>
    <row r="155" spans="1:58" s="64" customFormat="1" ht="15" customHeight="1" hidden="1">
      <c r="A155" s="237"/>
      <c r="B155" s="78" t="s">
        <v>227</v>
      </c>
      <c r="C155" s="232">
        <v>0</v>
      </c>
      <c r="D155" s="232">
        <v>0</v>
      </c>
      <c r="E155" s="232">
        <v>0</v>
      </c>
      <c r="F155" s="232">
        <v>0</v>
      </c>
      <c r="G155" s="232">
        <v>0</v>
      </c>
      <c r="H155" s="232">
        <v>0</v>
      </c>
      <c r="I155" s="232">
        <v>0</v>
      </c>
      <c r="J155" s="232">
        <v>0</v>
      </c>
      <c r="K155" s="236"/>
      <c r="L155" s="236"/>
      <c r="M155" s="236"/>
      <c r="N155" s="235"/>
      <c r="O155" s="236"/>
      <c r="P155" s="236"/>
      <c r="Q155" s="236"/>
      <c r="R155" s="236"/>
      <c r="S155" s="23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</row>
    <row r="156" spans="1:58" s="64" customFormat="1" ht="15" customHeight="1" hidden="1">
      <c r="A156" s="237"/>
      <c r="B156" s="243" t="s">
        <v>46</v>
      </c>
      <c r="C156" s="232">
        <v>0</v>
      </c>
      <c r="D156" s="232">
        <v>0</v>
      </c>
      <c r="E156" s="232">
        <v>0</v>
      </c>
      <c r="F156" s="232">
        <v>0</v>
      </c>
      <c r="G156" s="232">
        <v>0</v>
      </c>
      <c r="H156" s="232">
        <v>0</v>
      </c>
      <c r="I156" s="232">
        <v>0</v>
      </c>
      <c r="J156" s="232">
        <v>0</v>
      </c>
      <c r="K156" s="236"/>
      <c r="L156" s="236"/>
      <c r="M156" s="236"/>
      <c r="N156" s="235"/>
      <c r="O156" s="236"/>
      <c r="P156" s="236"/>
      <c r="Q156" s="236"/>
      <c r="R156" s="236"/>
      <c r="S156" s="23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</row>
    <row r="157" spans="1:58" s="64" customFormat="1" ht="15" customHeight="1" hidden="1">
      <c r="A157" s="237"/>
      <c r="B157" s="190" t="s">
        <v>189</v>
      </c>
      <c r="C157" s="232">
        <v>0</v>
      </c>
      <c r="D157" s="232">
        <v>0</v>
      </c>
      <c r="E157" s="232">
        <v>0</v>
      </c>
      <c r="F157" s="232">
        <v>0</v>
      </c>
      <c r="G157" s="232">
        <v>0</v>
      </c>
      <c r="H157" s="232">
        <v>0</v>
      </c>
      <c r="I157" s="232">
        <v>0</v>
      </c>
      <c r="J157" s="232">
        <v>0</v>
      </c>
      <c r="K157" s="236"/>
      <c r="L157" s="236"/>
      <c r="M157" s="236"/>
      <c r="N157" s="235"/>
      <c r="O157" s="236"/>
      <c r="P157" s="236"/>
      <c r="Q157" s="236"/>
      <c r="R157" s="236"/>
      <c r="S157" s="23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</row>
    <row r="158" spans="1:58" s="64" customFormat="1" ht="15" customHeight="1" hidden="1">
      <c r="A158" s="237"/>
      <c r="B158" s="79" t="s">
        <v>190</v>
      </c>
      <c r="C158" s="232">
        <v>0</v>
      </c>
      <c r="D158" s="232">
        <v>0</v>
      </c>
      <c r="E158" s="232">
        <v>0</v>
      </c>
      <c r="F158" s="232">
        <v>0</v>
      </c>
      <c r="G158" s="232">
        <v>0</v>
      </c>
      <c r="H158" s="232">
        <v>0</v>
      </c>
      <c r="I158" s="232">
        <v>0</v>
      </c>
      <c r="J158" s="232">
        <v>0</v>
      </c>
      <c r="K158" s="236"/>
      <c r="L158" s="236"/>
      <c r="M158" s="236"/>
      <c r="N158" s="235"/>
      <c r="O158" s="236"/>
      <c r="P158" s="236"/>
      <c r="Q158" s="236"/>
      <c r="R158" s="236"/>
      <c r="S158" s="23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</row>
    <row r="159" spans="1:58" s="64" customFormat="1" ht="15" customHeight="1" hidden="1">
      <c r="A159" s="237"/>
      <c r="B159" s="79" t="s">
        <v>191</v>
      </c>
      <c r="C159" s="232">
        <v>0</v>
      </c>
      <c r="D159" s="232">
        <v>0</v>
      </c>
      <c r="E159" s="232">
        <v>0</v>
      </c>
      <c r="F159" s="232">
        <v>0</v>
      </c>
      <c r="G159" s="232">
        <v>0</v>
      </c>
      <c r="H159" s="232">
        <v>0</v>
      </c>
      <c r="I159" s="232">
        <v>0</v>
      </c>
      <c r="J159" s="232">
        <v>0</v>
      </c>
      <c r="K159" s="236"/>
      <c r="L159" s="236"/>
      <c r="M159" s="236"/>
      <c r="N159" s="235"/>
      <c r="O159" s="236"/>
      <c r="P159" s="236"/>
      <c r="Q159" s="236"/>
      <c r="R159" s="236"/>
      <c r="S159" s="23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</row>
    <row r="160" spans="1:58" s="64" customFormat="1" ht="15" customHeight="1" hidden="1">
      <c r="A160" s="238"/>
      <c r="B160" s="79" t="s">
        <v>192</v>
      </c>
      <c r="C160" s="232">
        <v>0</v>
      </c>
      <c r="D160" s="232">
        <v>0</v>
      </c>
      <c r="E160" s="232">
        <v>0</v>
      </c>
      <c r="F160" s="232">
        <v>0</v>
      </c>
      <c r="G160" s="232">
        <v>0</v>
      </c>
      <c r="H160" s="232">
        <v>0</v>
      </c>
      <c r="I160" s="232">
        <v>0</v>
      </c>
      <c r="J160" s="232">
        <v>0</v>
      </c>
      <c r="K160" s="236"/>
      <c r="L160" s="236"/>
      <c r="M160" s="236"/>
      <c r="N160" s="235"/>
      <c r="O160" s="236"/>
      <c r="P160" s="236"/>
      <c r="Q160" s="236"/>
      <c r="R160" s="236"/>
      <c r="S160" s="23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</row>
    <row r="161" spans="1:58" s="64" customFormat="1" ht="15" customHeight="1" hidden="1">
      <c r="A161" s="238"/>
      <c r="B161" s="79" t="s">
        <v>193</v>
      </c>
      <c r="C161" s="232">
        <v>0</v>
      </c>
      <c r="D161" s="232">
        <v>0</v>
      </c>
      <c r="E161" s="232">
        <v>0</v>
      </c>
      <c r="F161" s="232">
        <v>0</v>
      </c>
      <c r="G161" s="232">
        <v>0</v>
      </c>
      <c r="H161" s="232">
        <v>0</v>
      </c>
      <c r="I161" s="232">
        <v>0</v>
      </c>
      <c r="J161" s="232">
        <v>0</v>
      </c>
      <c r="K161" s="236"/>
      <c r="L161" s="236"/>
      <c r="M161" s="236"/>
      <c r="N161" s="235"/>
      <c r="O161" s="236"/>
      <c r="P161" s="236"/>
      <c r="Q161" s="236"/>
      <c r="R161" s="236"/>
      <c r="S161" s="23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</row>
    <row r="162" spans="1:58" s="64" customFormat="1" ht="15" customHeight="1" hidden="1">
      <c r="A162" s="238"/>
      <c r="B162" s="79" t="s">
        <v>194</v>
      </c>
      <c r="C162" s="232">
        <v>0</v>
      </c>
      <c r="D162" s="232">
        <v>0</v>
      </c>
      <c r="E162" s="232">
        <v>0</v>
      </c>
      <c r="F162" s="232">
        <v>0</v>
      </c>
      <c r="G162" s="232">
        <v>0</v>
      </c>
      <c r="H162" s="232">
        <v>0</v>
      </c>
      <c r="I162" s="232">
        <v>0</v>
      </c>
      <c r="J162" s="232">
        <v>0</v>
      </c>
      <c r="K162" s="236"/>
      <c r="L162" s="236"/>
      <c r="M162" s="236"/>
      <c r="N162" s="235"/>
      <c r="O162" s="236"/>
      <c r="P162" s="236"/>
      <c r="Q162" s="236"/>
      <c r="R162" s="236"/>
      <c r="S162" s="23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</row>
    <row r="163" spans="1:58" s="64" customFormat="1" ht="15" customHeight="1" hidden="1">
      <c r="A163" s="238"/>
      <c r="B163" s="79" t="s">
        <v>195</v>
      </c>
      <c r="C163" s="232">
        <v>0</v>
      </c>
      <c r="D163" s="232">
        <v>0</v>
      </c>
      <c r="E163" s="232">
        <v>0</v>
      </c>
      <c r="F163" s="232">
        <v>0</v>
      </c>
      <c r="G163" s="232">
        <v>0</v>
      </c>
      <c r="H163" s="232">
        <v>0</v>
      </c>
      <c r="I163" s="232">
        <v>0</v>
      </c>
      <c r="J163" s="232">
        <v>0</v>
      </c>
      <c r="K163" s="236"/>
      <c r="L163" s="236"/>
      <c r="M163" s="236"/>
      <c r="N163" s="235"/>
      <c r="O163" s="236"/>
      <c r="P163" s="236"/>
      <c r="Q163" s="236"/>
      <c r="R163" s="236"/>
      <c r="S163" s="23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</row>
    <row r="164" spans="1:58" s="64" customFormat="1" ht="15" customHeight="1" hidden="1">
      <c r="A164" s="238"/>
      <c r="B164" s="243" t="s">
        <v>196</v>
      </c>
      <c r="C164" s="232">
        <v>0</v>
      </c>
      <c r="D164" s="232">
        <v>0</v>
      </c>
      <c r="E164" s="232">
        <v>0</v>
      </c>
      <c r="F164" s="232">
        <v>0</v>
      </c>
      <c r="G164" s="232">
        <v>0</v>
      </c>
      <c r="H164" s="232">
        <v>0</v>
      </c>
      <c r="I164" s="232">
        <v>0</v>
      </c>
      <c r="J164" s="232">
        <v>0</v>
      </c>
      <c r="K164" s="236"/>
      <c r="L164" s="236"/>
      <c r="M164" s="236"/>
      <c r="N164" s="235"/>
      <c r="O164" s="236"/>
      <c r="P164" s="236"/>
      <c r="Q164" s="236"/>
      <c r="R164" s="236"/>
      <c r="S164" s="23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U164" s="226"/>
      <c r="AV164" s="226"/>
      <c r="AW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</row>
    <row r="165" spans="1:58" s="64" customFormat="1" ht="15" customHeight="1" hidden="1">
      <c r="A165" s="238"/>
      <c r="B165" s="190" t="s">
        <v>363</v>
      </c>
      <c r="C165" s="232">
        <v>0</v>
      </c>
      <c r="D165" s="232">
        <v>0</v>
      </c>
      <c r="E165" s="232">
        <v>0</v>
      </c>
      <c r="F165" s="232">
        <v>0</v>
      </c>
      <c r="G165" s="232">
        <v>0</v>
      </c>
      <c r="H165" s="232">
        <v>0</v>
      </c>
      <c r="I165" s="232">
        <v>0</v>
      </c>
      <c r="J165" s="232">
        <v>0</v>
      </c>
      <c r="K165" s="236"/>
      <c r="L165" s="236"/>
      <c r="M165" s="236"/>
      <c r="N165" s="235"/>
      <c r="O165" s="236"/>
      <c r="P165" s="236"/>
      <c r="Q165" s="236"/>
      <c r="R165" s="236"/>
      <c r="S165" s="23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</row>
    <row r="166" spans="1:58" s="64" customFormat="1" ht="15" customHeight="1" hidden="1">
      <c r="A166" s="238"/>
      <c r="B166" s="190" t="s">
        <v>316</v>
      </c>
      <c r="C166" s="232">
        <v>0</v>
      </c>
      <c r="D166" s="232">
        <v>0</v>
      </c>
      <c r="E166" s="232">
        <v>0</v>
      </c>
      <c r="F166" s="232">
        <v>0</v>
      </c>
      <c r="G166" s="232">
        <v>0</v>
      </c>
      <c r="H166" s="232">
        <v>0</v>
      </c>
      <c r="I166" s="232">
        <v>0</v>
      </c>
      <c r="J166" s="232">
        <v>0</v>
      </c>
      <c r="K166" s="236"/>
      <c r="L166" s="236"/>
      <c r="M166" s="236"/>
      <c r="N166" s="235"/>
      <c r="O166" s="236"/>
      <c r="P166" s="236"/>
      <c r="Q166" s="236"/>
      <c r="R166" s="236"/>
      <c r="S166" s="23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</row>
    <row r="167" spans="1:58" s="64" customFormat="1" ht="15" customHeight="1" hidden="1">
      <c r="A167" s="238"/>
      <c r="B167" s="79" t="s">
        <v>50</v>
      </c>
      <c r="C167" s="232">
        <v>0</v>
      </c>
      <c r="D167" s="232">
        <v>0</v>
      </c>
      <c r="E167" s="232">
        <v>0</v>
      </c>
      <c r="F167" s="232">
        <v>0</v>
      </c>
      <c r="G167" s="232">
        <v>0</v>
      </c>
      <c r="H167" s="232">
        <v>0</v>
      </c>
      <c r="I167" s="232">
        <v>0</v>
      </c>
      <c r="J167" s="232">
        <v>0</v>
      </c>
      <c r="K167" s="236"/>
      <c r="L167" s="236"/>
      <c r="M167" s="236"/>
      <c r="N167" s="235"/>
      <c r="O167" s="236"/>
      <c r="P167" s="236"/>
      <c r="Q167" s="236"/>
      <c r="R167" s="236"/>
      <c r="S167" s="23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6"/>
      <c r="AY167" s="226"/>
      <c r="AZ167" s="226"/>
      <c r="BA167" s="226"/>
      <c r="BB167" s="226"/>
      <c r="BC167" s="226"/>
      <c r="BD167" s="226"/>
      <c r="BE167" s="226"/>
      <c r="BF167" s="226"/>
    </row>
    <row r="168" spans="1:58" s="64" customFormat="1" ht="15" customHeight="1" hidden="1">
      <c r="A168" s="238"/>
      <c r="B168" s="79" t="s">
        <v>52</v>
      </c>
      <c r="C168" s="232">
        <v>0</v>
      </c>
      <c r="D168" s="232">
        <v>0</v>
      </c>
      <c r="E168" s="232">
        <v>0</v>
      </c>
      <c r="F168" s="232">
        <v>0</v>
      </c>
      <c r="G168" s="232">
        <v>0</v>
      </c>
      <c r="H168" s="232">
        <v>0</v>
      </c>
      <c r="I168" s="232">
        <v>0</v>
      </c>
      <c r="J168" s="232">
        <v>0</v>
      </c>
      <c r="K168" s="236"/>
      <c r="L168" s="236"/>
      <c r="M168" s="236"/>
      <c r="N168" s="235"/>
      <c r="O168" s="236"/>
      <c r="P168" s="236"/>
      <c r="Q168" s="236"/>
      <c r="R168" s="236"/>
      <c r="S168" s="23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</row>
    <row r="169" spans="1:58" s="64" customFormat="1" ht="15" customHeight="1" hidden="1">
      <c r="A169" s="238"/>
      <c r="B169" s="79" t="s">
        <v>55</v>
      </c>
      <c r="C169" s="232">
        <v>0</v>
      </c>
      <c r="D169" s="232">
        <v>0</v>
      </c>
      <c r="E169" s="232">
        <v>0</v>
      </c>
      <c r="F169" s="232">
        <v>0</v>
      </c>
      <c r="G169" s="232">
        <v>0</v>
      </c>
      <c r="H169" s="232">
        <v>0</v>
      </c>
      <c r="I169" s="232">
        <v>0</v>
      </c>
      <c r="J169" s="232">
        <v>0</v>
      </c>
      <c r="K169" s="220"/>
      <c r="L169" s="220"/>
      <c r="M169" s="220"/>
      <c r="N169" s="238"/>
      <c r="O169" s="220"/>
      <c r="P169" s="220"/>
      <c r="Q169" s="239"/>
      <c r="R169" s="239"/>
      <c r="S169" s="239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6"/>
      <c r="BD169" s="226"/>
      <c r="BE169" s="226"/>
      <c r="BF169" s="226"/>
    </row>
    <row r="170" spans="1:58" s="64" customFormat="1" ht="15" customHeight="1" hidden="1">
      <c r="A170" s="238"/>
      <c r="B170" s="79" t="s">
        <v>57</v>
      </c>
      <c r="C170" s="232">
        <v>0</v>
      </c>
      <c r="D170" s="232">
        <v>0</v>
      </c>
      <c r="E170" s="232">
        <v>0</v>
      </c>
      <c r="F170" s="232">
        <v>0</v>
      </c>
      <c r="G170" s="232">
        <v>0</v>
      </c>
      <c r="H170" s="232">
        <v>0</v>
      </c>
      <c r="I170" s="232">
        <v>0</v>
      </c>
      <c r="J170" s="232">
        <v>0</v>
      </c>
      <c r="K170" s="220"/>
      <c r="L170" s="220"/>
      <c r="M170" s="220"/>
      <c r="N170" s="238"/>
      <c r="O170" s="220"/>
      <c r="P170" s="220"/>
      <c r="Q170" s="239"/>
      <c r="R170" s="239"/>
      <c r="S170" s="239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</row>
    <row r="171" spans="1:58" s="64" customFormat="1" ht="15" customHeight="1" hidden="1">
      <c r="A171" s="238"/>
      <c r="B171" s="79" t="s">
        <v>59</v>
      </c>
      <c r="C171" s="232">
        <v>0</v>
      </c>
      <c r="D171" s="232">
        <v>0</v>
      </c>
      <c r="E171" s="232">
        <v>0</v>
      </c>
      <c r="F171" s="232">
        <v>0</v>
      </c>
      <c r="G171" s="232">
        <v>0</v>
      </c>
      <c r="H171" s="232">
        <v>0</v>
      </c>
      <c r="I171" s="232">
        <v>0</v>
      </c>
      <c r="J171" s="232">
        <v>0</v>
      </c>
      <c r="K171" s="220"/>
      <c r="L171" s="220"/>
      <c r="M171" s="220"/>
      <c r="N171" s="238"/>
      <c r="O171" s="220"/>
      <c r="P171" s="220"/>
      <c r="Q171" s="239"/>
      <c r="R171" s="239"/>
      <c r="S171" s="239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</row>
    <row r="172" spans="1:58" s="64" customFormat="1" ht="15" customHeight="1" hidden="1">
      <c r="A172" s="238"/>
      <c r="B172" s="79" t="s">
        <v>60</v>
      </c>
      <c r="C172" s="232">
        <v>0</v>
      </c>
      <c r="D172" s="232">
        <v>0</v>
      </c>
      <c r="E172" s="232">
        <v>0</v>
      </c>
      <c r="F172" s="232">
        <v>0</v>
      </c>
      <c r="G172" s="232">
        <v>0</v>
      </c>
      <c r="H172" s="232">
        <v>0</v>
      </c>
      <c r="I172" s="232">
        <v>0</v>
      </c>
      <c r="J172" s="232">
        <v>0</v>
      </c>
      <c r="K172" s="220"/>
      <c r="L172" s="220"/>
      <c r="M172" s="220"/>
      <c r="N172" s="238"/>
      <c r="O172" s="220"/>
      <c r="P172" s="220"/>
      <c r="Q172" s="239"/>
      <c r="R172" s="239"/>
      <c r="S172" s="239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</row>
    <row r="173" spans="1:58" s="64" customFormat="1" ht="15" customHeight="1" hidden="1">
      <c r="A173" s="238"/>
      <c r="B173" s="79" t="s">
        <v>62</v>
      </c>
      <c r="C173" s="232">
        <v>0</v>
      </c>
      <c r="D173" s="232">
        <v>0</v>
      </c>
      <c r="E173" s="232">
        <v>0</v>
      </c>
      <c r="F173" s="232">
        <v>0</v>
      </c>
      <c r="G173" s="232">
        <v>0</v>
      </c>
      <c r="H173" s="232">
        <v>0</v>
      </c>
      <c r="I173" s="232">
        <v>0</v>
      </c>
      <c r="J173" s="232">
        <v>0</v>
      </c>
      <c r="K173" s="220"/>
      <c r="L173" s="220"/>
      <c r="M173" s="220"/>
      <c r="N173" s="238"/>
      <c r="O173" s="220"/>
      <c r="P173" s="220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</row>
    <row r="174" spans="1:58" s="64" customFormat="1" ht="15" customHeight="1" hidden="1">
      <c r="A174" s="238"/>
      <c r="B174" s="78" t="s">
        <v>64</v>
      </c>
      <c r="C174" s="232">
        <v>0</v>
      </c>
      <c r="D174" s="232">
        <v>0</v>
      </c>
      <c r="E174" s="232">
        <v>0</v>
      </c>
      <c r="F174" s="232">
        <v>0</v>
      </c>
      <c r="G174" s="232">
        <v>0</v>
      </c>
      <c r="H174" s="232">
        <v>0</v>
      </c>
      <c r="I174" s="232">
        <v>0</v>
      </c>
      <c r="J174" s="232">
        <v>0</v>
      </c>
      <c r="K174" s="220"/>
      <c r="L174" s="220"/>
      <c r="M174" s="220"/>
      <c r="N174" s="238"/>
      <c r="O174" s="220"/>
      <c r="P174" s="220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</row>
    <row r="175" spans="1:58" s="64" customFormat="1" ht="15" customHeight="1" hidden="1">
      <c r="A175" s="238"/>
      <c r="B175" s="78" t="s">
        <v>66</v>
      </c>
      <c r="C175" s="232">
        <v>0</v>
      </c>
      <c r="D175" s="232">
        <v>0</v>
      </c>
      <c r="E175" s="232">
        <v>0</v>
      </c>
      <c r="F175" s="232">
        <v>0</v>
      </c>
      <c r="G175" s="232">
        <v>0</v>
      </c>
      <c r="H175" s="232">
        <v>0</v>
      </c>
      <c r="I175" s="232">
        <v>0</v>
      </c>
      <c r="J175" s="232">
        <v>0</v>
      </c>
      <c r="K175" s="220"/>
      <c r="L175" s="220"/>
      <c r="M175" s="220"/>
      <c r="N175" s="238"/>
      <c r="O175" s="220"/>
      <c r="P175" s="220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</row>
    <row r="176" spans="1:58" s="64" customFormat="1" ht="15" customHeight="1" hidden="1">
      <c r="A176" s="238"/>
      <c r="B176" s="243" t="s">
        <v>67</v>
      </c>
      <c r="C176" s="232">
        <v>0</v>
      </c>
      <c r="D176" s="232">
        <v>0</v>
      </c>
      <c r="E176" s="232">
        <v>0</v>
      </c>
      <c r="F176" s="232">
        <v>0</v>
      </c>
      <c r="G176" s="232">
        <v>0</v>
      </c>
      <c r="H176" s="232">
        <v>0</v>
      </c>
      <c r="I176" s="232">
        <v>0</v>
      </c>
      <c r="J176" s="232">
        <v>0</v>
      </c>
      <c r="K176" s="220"/>
      <c r="L176" s="220"/>
      <c r="M176" s="220"/>
      <c r="N176" s="238"/>
      <c r="O176" s="220"/>
      <c r="P176" s="220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</row>
    <row r="177" spans="1:58" s="64" customFormat="1" ht="15" customHeight="1" hidden="1">
      <c r="A177" s="238"/>
      <c r="B177" s="244" t="s">
        <v>169</v>
      </c>
      <c r="C177" s="232">
        <v>0</v>
      </c>
      <c r="D177" s="232">
        <v>0</v>
      </c>
      <c r="E177" s="232">
        <v>0</v>
      </c>
      <c r="F177" s="232">
        <v>0</v>
      </c>
      <c r="G177" s="232">
        <v>0</v>
      </c>
      <c r="H177" s="232">
        <v>0</v>
      </c>
      <c r="I177" s="232">
        <v>0</v>
      </c>
      <c r="J177" s="232">
        <v>0</v>
      </c>
      <c r="K177" s="220"/>
      <c r="L177" s="220"/>
      <c r="M177" s="220"/>
      <c r="N177" s="238"/>
      <c r="O177" s="220"/>
      <c r="P177" s="220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</row>
    <row r="178" spans="1:58" s="64" customFormat="1" ht="15" customHeight="1" hidden="1">
      <c r="A178" s="238"/>
      <c r="B178" s="126" t="s">
        <v>174</v>
      </c>
      <c r="C178" s="232">
        <v>0</v>
      </c>
      <c r="D178" s="232">
        <v>0</v>
      </c>
      <c r="E178" s="232">
        <v>0</v>
      </c>
      <c r="F178" s="232">
        <v>0</v>
      </c>
      <c r="G178" s="232">
        <v>0</v>
      </c>
      <c r="H178" s="232">
        <v>0</v>
      </c>
      <c r="I178" s="232">
        <v>0</v>
      </c>
      <c r="J178" s="232">
        <v>0</v>
      </c>
      <c r="K178" s="220"/>
      <c r="L178" s="220"/>
      <c r="M178" s="220"/>
      <c r="N178" s="238"/>
      <c r="O178" s="220"/>
      <c r="P178" s="220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</row>
    <row r="179" spans="1:58" s="64" customFormat="1" ht="15" customHeight="1" hidden="1">
      <c r="A179" s="238"/>
      <c r="B179" s="126" t="s">
        <v>176</v>
      </c>
      <c r="C179" s="232">
        <v>0</v>
      </c>
      <c r="D179" s="232">
        <v>0</v>
      </c>
      <c r="E179" s="232">
        <v>0</v>
      </c>
      <c r="F179" s="232">
        <v>0</v>
      </c>
      <c r="G179" s="232">
        <v>0</v>
      </c>
      <c r="H179" s="232">
        <v>0</v>
      </c>
      <c r="I179" s="232">
        <v>0</v>
      </c>
      <c r="J179" s="232">
        <v>0</v>
      </c>
      <c r="K179" s="220"/>
      <c r="L179" s="220"/>
      <c r="M179" s="220"/>
      <c r="N179" s="238"/>
      <c r="O179" s="220"/>
      <c r="P179" s="220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6"/>
      <c r="AY179" s="226"/>
      <c r="AZ179" s="226"/>
      <c r="BA179" s="226"/>
      <c r="BB179" s="226"/>
      <c r="BC179" s="226"/>
      <c r="BD179" s="226"/>
      <c r="BE179" s="226"/>
      <c r="BF179" s="226"/>
    </row>
    <row r="180" spans="1:58" s="64" customFormat="1" ht="15" customHeight="1" hidden="1">
      <c r="A180" s="238"/>
      <c r="B180" s="126" t="s">
        <v>177</v>
      </c>
      <c r="C180" s="232">
        <v>0</v>
      </c>
      <c r="D180" s="232">
        <v>0</v>
      </c>
      <c r="E180" s="232">
        <v>0</v>
      </c>
      <c r="F180" s="232">
        <v>0</v>
      </c>
      <c r="G180" s="232">
        <v>0</v>
      </c>
      <c r="H180" s="232">
        <v>0</v>
      </c>
      <c r="I180" s="232">
        <v>0</v>
      </c>
      <c r="J180" s="232">
        <v>0</v>
      </c>
      <c r="K180" s="220"/>
      <c r="L180" s="220"/>
      <c r="M180" s="220"/>
      <c r="N180" s="238"/>
      <c r="O180" s="220"/>
      <c r="P180" s="220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</row>
    <row r="181" spans="1:58" s="64" customFormat="1" ht="15" customHeight="1" hidden="1">
      <c r="A181" s="238"/>
      <c r="B181" s="126" t="s">
        <v>178</v>
      </c>
      <c r="C181" s="232">
        <v>0</v>
      </c>
      <c r="D181" s="232">
        <v>0</v>
      </c>
      <c r="E181" s="232">
        <v>0</v>
      </c>
      <c r="F181" s="232">
        <v>0</v>
      </c>
      <c r="G181" s="232">
        <v>0</v>
      </c>
      <c r="H181" s="232">
        <v>0</v>
      </c>
      <c r="I181" s="232">
        <v>0</v>
      </c>
      <c r="J181" s="232">
        <v>0</v>
      </c>
      <c r="K181" s="220"/>
      <c r="L181" s="220"/>
      <c r="M181" s="220"/>
      <c r="N181" s="238"/>
      <c r="O181" s="220"/>
      <c r="P181" s="220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6"/>
      <c r="AR181" s="226"/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6"/>
      <c r="BC181" s="226"/>
      <c r="BD181" s="226"/>
      <c r="BE181" s="226"/>
      <c r="BF181" s="226"/>
    </row>
    <row r="182" spans="1:58" s="64" customFormat="1" ht="15" customHeight="1" hidden="1">
      <c r="A182" s="238"/>
      <c r="B182" s="126" t="s">
        <v>179</v>
      </c>
      <c r="C182" s="232">
        <v>0</v>
      </c>
      <c r="D182" s="232">
        <v>0</v>
      </c>
      <c r="E182" s="232">
        <v>0</v>
      </c>
      <c r="F182" s="232">
        <v>0</v>
      </c>
      <c r="G182" s="232">
        <v>0</v>
      </c>
      <c r="H182" s="232">
        <v>0</v>
      </c>
      <c r="I182" s="232">
        <v>0</v>
      </c>
      <c r="J182" s="232">
        <v>0</v>
      </c>
      <c r="K182" s="220"/>
      <c r="L182" s="220"/>
      <c r="M182" s="220"/>
      <c r="N182" s="238"/>
      <c r="O182" s="220"/>
      <c r="P182" s="220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226"/>
      <c r="AR182" s="226"/>
      <c r="AS182" s="226"/>
      <c r="AT182" s="226"/>
      <c r="AU182" s="226"/>
      <c r="AV182" s="226"/>
      <c r="AW182" s="226"/>
      <c r="AX182" s="226"/>
      <c r="AY182" s="226"/>
      <c r="AZ182" s="226"/>
      <c r="BA182" s="226"/>
      <c r="BB182" s="226"/>
      <c r="BC182" s="226"/>
      <c r="BD182" s="226"/>
      <c r="BE182" s="226"/>
      <c r="BF182" s="226"/>
    </row>
    <row r="183" spans="1:58" s="64" customFormat="1" ht="15" customHeight="1" hidden="1">
      <c r="A183" s="238"/>
      <c r="B183" s="245" t="s">
        <v>180</v>
      </c>
      <c r="C183" s="232">
        <v>0</v>
      </c>
      <c r="D183" s="232">
        <v>0</v>
      </c>
      <c r="E183" s="232">
        <v>0</v>
      </c>
      <c r="F183" s="232">
        <v>0</v>
      </c>
      <c r="G183" s="232">
        <v>0</v>
      </c>
      <c r="H183" s="232">
        <v>0</v>
      </c>
      <c r="I183" s="232">
        <v>0</v>
      </c>
      <c r="J183" s="232">
        <v>0</v>
      </c>
      <c r="K183" s="220"/>
      <c r="L183" s="220"/>
      <c r="M183" s="220"/>
      <c r="N183" s="238"/>
      <c r="O183" s="220"/>
      <c r="P183" s="220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6"/>
      <c r="AY183" s="226"/>
      <c r="AZ183" s="226"/>
      <c r="BA183" s="226"/>
      <c r="BB183" s="226"/>
      <c r="BC183" s="226"/>
      <c r="BD183" s="226"/>
      <c r="BE183" s="226"/>
      <c r="BF183" s="226"/>
    </row>
    <row r="184" spans="1:58" s="64" customFormat="1" ht="15" customHeight="1" hidden="1">
      <c r="A184" s="238"/>
      <c r="B184" s="246" t="s">
        <v>343</v>
      </c>
      <c r="C184" s="232">
        <v>0</v>
      </c>
      <c r="D184" s="232">
        <v>0</v>
      </c>
      <c r="E184" s="232">
        <v>0</v>
      </c>
      <c r="F184" s="232">
        <v>0</v>
      </c>
      <c r="G184" s="232">
        <v>0</v>
      </c>
      <c r="H184" s="232">
        <v>0</v>
      </c>
      <c r="I184" s="232">
        <v>0</v>
      </c>
      <c r="J184" s="232">
        <v>0</v>
      </c>
      <c r="K184" s="220"/>
      <c r="L184" s="220"/>
      <c r="M184" s="220"/>
      <c r="N184" s="238"/>
      <c r="O184" s="220"/>
      <c r="P184" s="220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</row>
    <row r="185" spans="1:58" s="64" customFormat="1" ht="15" customHeight="1" hidden="1">
      <c r="A185" s="238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>
        <v>0</v>
      </c>
      <c r="M185" s="220"/>
      <c r="N185" s="238"/>
      <c r="O185" s="220"/>
      <c r="P185" s="220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</row>
    <row r="186" spans="1:58" s="64" customFormat="1" ht="15" customHeight="1" hidden="1">
      <c r="A186" s="238"/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38"/>
      <c r="O186" s="220"/>
      <c r="P186" s="220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226"/>
      <c r="AR186" s="226"/>
      <c r="AS186" s="226"/>
      <c r="AT186" s="226"/>
      <c r="AU186" s="226"/>
      <c r="AV186" s="226"/>
      <c r="AW186" s="226"/>
      <c r="AX186" s="226"/>
      <c r="AY186" s="226"/>
      <c r="AZ186" s="226"/>
      <c r="BA186" s="226"/>
      <c r="BB186" s="226"/>
      <c r="BC186" s="226"/>
      <c r="BD186" s="226"/>
      <c r="BE186" s="226"/>
      <c r="BF186" s="226"/>
    </row>
    <row r="187" spans="1:58" s="64" customFormat="1" ht="15" customHeight="1" hidden="1">
      <c r="A187" s="238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38"/>
      <c r="O187" s="220"/>
      <c r="P187" s="220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6"/>
      <c r="AY187" s="226"/>
      <c r="AZ187" s="226"/>
      <c r="BA187" s="226"/>
      <c r="BB187" s="226"/>
      <c r="BC187" s="226"/>
      <c r="BD187" s="226"/>
      <c r="BE187" s="226"/>
      <c r="BF187" s="226"/>
    </row>
    <row r="188" spans="1:58" s="64" customFormat="1" ht="15" customHeight="1" hidden="1">
      <c r="A188" s="238"/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38"/>
      <c r="O188" s="220"/>
      <c r="P188" s="220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6"/>
      <c r="AY188" s="226"/>
      <c r="AZ188" s="226"/>
      <c r="BA188" s="226"/>
      <c r="BB188" s="226"/>
      <c r="BC188" s="226"/>
      <c r="BD188" s="226"/>
      <c r="BE188" s="226"/>
      <c r="BF188" s="226"/>
    </row>
    <row r="189" spans="1:58" s="64" customFormat="1" ht="15" customHeight="1" hidden="1">
      <c r="A189" s="238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38"/>
      <c r="O189" s="220"/>
      <c r="P189" s="220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6"/>
      <c r="BC189" s="226"/>
      <c r="BD189" s="226"/>
      <c r="BE189" s="226"/>
      <c r="BF189" s="226"/>
    </row>
    <row r="190" spans="1:58" s="64" customFormat="1" ht="15" customHeight="1" hidden="1">
      <c r="A190" s="238"/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38"/>
      <c r="O190" s="220"/>
      <c r="P190" s="220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</row>
    <row r="191" spans="1:58" s="64" customFormat="1" ht="15">
      <c r="A191" s="238"/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38"/>
      <c r="O191" s="220"/>
      <c r="P191" s="220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</row>
    <row r="192" spans="1:58" s="64" customFormat="1" ht="15">
      <c r="A192" s="238"/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38"/>
      <c r="O192" s="220"/>
      <c r="P192" s="220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</row>
    <row r="193" spans="1:58" s="64" customFormat="1" ht="15">
      <c r="A193" s="238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38"/>
      <c r="O193" s="220"/>
      <c r="P193" s="220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</row>
    <row r="194" spans="1:58" s="64" customFormat="1" ht="15">
      <c r="A194" s="240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40"/>
      <c r="O194" s="239"/>
      <c r="P194" s="239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  <c r="AR194" s="226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</row>
    <row r="195" spans="1:58" s="64" customFormat="1" ht="15">
      <c r="A195" s="240"/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40"/>
      <c r="O195" s="239"/>
      <c r="P195" s="239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226"/>
      <c r="BC195" s="226"/>
      <c r="BD195" s="226"/>
      <c r="BE195" s="226"/>
      <c r="BF195" s="226"/>
    </row>
    <row r="196" spans="1:58" s="64" customFormat="1" ht="15">
      <c r="A196" s="240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40"/>
      <c r="O196" s="239"/>
      <c r="P196" s="239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6"/>
      <c r="AY196" s="226"/>
      <c r="AZ196" s="226"/>
      <c r="BA196" s="226"/>
      <c r="BB196" s="226"/>
      <c r="BC196" s="226"/>
      <c r="BD196" s="226"/>
      <c r="BE196" s="226"/>
      <c r="BF196" s="226"/>
    </row>
    <row r="197" spans="1:58" s="64" customFormat="1" ht="15">
      <c r="A197" s="240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40"/>
      <c r="O197" s="239"/>
      <c r="P197" s="239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6"/>
      <c r="AN197" s="226"/>
      <c r="AO197" s="226"/>
      <c r="AP197" s="226"/>
      <c r="AQ197" s="226"/>
      <c r="AR197" s="226"/>
      <c r="AS197" s="226"/>
      <c r="AT197" s="226"/>
      <c r="AU197" s="226"/>
      <c r="AV197" s="226"/>
      <c r="AW197" s="226"/>
      <c r="AX197" s="226"/>
      <c r="AY197" s="226"/>
      <c r="AZ197" s="226"/>
      <c r="BA197" s="226"/>
      <c r="BB197" s="226"/>
      <c r="BC197" s="226"/>
      <c r="BD197" s="226"/>
      <c r="BE197" s="226"/>
      <c r="BF197" s="226"/>
    </row>
    <row r="198" spans="1:58" s="64" customFormat="1" ht="15">
      <c r="A198" s="240"/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40"/>
      <c r="O198" s="239"/>
      <c r="P198" s="239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226"/>
      <c r="AR198" s="226"/>
      <c r="AS198" s="226"/>
      <c r="AT198" s="226"/>
      <c r="AU198" s="226"/>
      <c r="AV198" s="226"/>
      <c r="AW198" s="226"/>
      <c r="AX198" s="226"/>
      <c r="AY198" s="226"/>
      <c r="AZ198" s="226"/>
      <c r="BA198" s="226"/>
      <c r="BB198" s="226"/>
      <c r="BC198" s="226"/>
      <c r="BD198" s="226"/>
      <c r="BE198" s="226"/>
      <c r="BF198" s="226"/>
    </row>
    <row r="199" spans="1:58" s="64" customFormat="1" ht="15">
      <c r="A199" s="240"/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40"/>
      <c r="O199" s="239"/>
      <c r="P199" s="239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Q199" s="226"/>
      <c r="AR199" s="226"/>
      <c r="AS199" s="226"/>
      <c r="AT199" s="226"/>
      <c r="AU199" s="226"/>
      <c r="AV199" s="226"/>
      <c r="AW199" s="226"/>
      <c r="AX199" s="226"/>
      <c r="AY199" s="226"/>
      <c r="AZ199" s="226"/>
      <c r="BA199" s="226"/>
      <c r="BB199" s="226"/>
      <c r="BC199" s="226"/>
      <c r="BD199" s="226"/>
      <c r="BE199" s="226"/>
      <c r="BF199" s="226"/>
    </row>
    <row r="200" spans="1:58" s="64" customFormat="1" ht="15">
      <c r="A200" s="240"/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40"/>
      <c r="O200" s="239"/>
      <c r="P200" s="239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Q200" s="226"/>
      <c r="AR200" s="226"/>
      <c r="AS200" s="226"/>
      <c r="AT200" s="226"/>
      <c r="AU200" s="226"/>
      <c r="AV200" s="226"/>
      <c r="AW200" s="226"/>
      <c r="AX200" s="226"/>
      <c r="AY200" s="226"/>
      <c r="AZ200" s="226"/>
      <c r="BA200" s="226"/>
      <c r="BB200" s="226"/>
      <c r="BC200" s="226"/>
      <c r="BD200" s="226"/>
      <c r="BE200" s="226"/>
      <c r="BF200" s="226"/>
    </row>
    <row r="201" spans="1:58" s="64" customFormat="1" ht="15">
      <c r="A201" s="240"/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40"/>
      <c r="O201" s="239"/>
      <c r="P201" s="239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6"/>
      <c r="AP201" s="226"/>
      <c r="AQ201" s="226"/>
      <c r="AR201" s="226"/>
      <c r="AS201" s="226"/>
      <c r="AT201" s="226"/>
      <c r="AU201" s="226"/>
      <c r="AV201" s="226"/>
      <c r="AW201" s="226"/>
      <c r="AX201" s="226"/>
      <c r="AY201" s="226"/>
      <c r="AZ201" s="226"/>
      <c r="BA201" s="226"/>
      <c r="BB201" s="226"/>
      <c r="BC201" s="226"/>
      <c r="BD201" s="226"/>
      <c r="BE201" s="226"/>
      <c r="BF201" s="226"/>
    </row>
    <row r="202" spans="1:58" s="64" customFormat="1" ht="15">
      <c r="A202" s="240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40"/>
      <c r="O202" s="239"/>
      <c r="P202" s="239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  <c r="AO202" s="226"/>
      <c r="AP202" s="226"/>
      <c r="AQ202" s="226"/>
      <c r="AR202" s="226"/>
      <c r="AS202" s="226"/>
      <c r="AT202" s="226"/>
      <c r="AU202" s="226"/>
      <c r="AV202" s="226"/>
      <c r="AW202" s="226"/>
      <c r="AX202" s="226"/>
      <c r="AY202" s="226"/>
      <c r="AZ202" s="226"/>
      <c r="BA202" s="226"/>
      <c r="BB202" s="226"/>
      <c r="BC202" s="226"/>
      <c r="BD202" s="226"/>
      <c r="BE202" s="226"/>
      <c r="BF202" s="226"/>
    </row>
    <row r="203" spans="1:58" s="64" customFormat="1" ht="15">
      <c r="A203" s="240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40"/>
      <c r="O203" s="239"/>
      <c r="P203" s="239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Q203" s="226"/>
      <c r="AR203" s="226"/>
      <c r="AS203" s="226"/>
      <c r="AT203" s="226"/>
      <c r="AU203" s="226"/>
      <c r="AV203" s="226"/>
      <c r="AW203" s="226"/>
      <c r="AX203" s="226"/>
      <c r="AY203" s="226"/>
      <c r="AZ203" s="226"/>
      <c r="BA203" s="226"/>
      <c r="BB203" s="226"/>
      <c r="BC203" s="226"/>
      <c r="BD203" s="226"/>
      <c r="BE203" s="226"/>
      <c r="BF203" s="226"/>
    </row>
    <row r="204" spans="1:58" s="64" customFormat="1" ht="15">
      <c r="A204" s="240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40"/>
      <c r="O204" s="239"/>
      <c r="P204" s="239"/>
      <c r="Q204" s="226"/>
      <c r="R204" s="226"/>
      <c r="S204" s="226"/>
      <c r="T204" s="226"/>
      <c r="U204" s="226"/>
      <c r="V204" s="226"/>
      <c r="W204" s="226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  <c r="AO204" s="226"/>
      <c r="AP204" s="226"/>
      <c r="AQ204" s="226"/>
      <c r="AR204" s="226"/>
      <c r="AS204" s="226"/>
      <c r="AT204" s="226"/>
      <c r="AU204" s="226"/>
      <c r="AV204" s="226"/>
      <c r="AW204" s="226"/>
      <c r="AX204" s="226"/>
      <c r="AY204" s="226"/>
      <c r="AZ204" s="226"/>
      <c r="BA204" s="226"/>
      <c r="BB204" s="226"/>
      <c r="BC204" s="226"/>
      <c r="BD204" s="226"/>
      <c r="BE204" s="226"/>
      <c r="BF204" s="226"/>
    </row>
    <row r="205" spans="1:58" s="64" customFormat="1" ht="15">
      <c r="A205" s="240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40"/>
      <c r="O205" s="226"/>
      <c r="P205" s="226"/>
      <c r="Q205" s="226"/>
      <c r="R205" s="226"/>
      <c r="S205" s="226"/>
      <c r="T205" s="226"/>
      <c r="U205" s="226"/>
      <c r="V205" s="226"/>
      <c r="W205" s="226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6"/>
      <c r="AN205" s="226"/>
      <c r="AO205" s="226"/>
      <c r="AP205" s="226"/>
      <c r="AQ205" s="226"/>
      <c r="AR205" s="226"/>
      <c r="AS205" s="226"/>
      <c r="AT205" s="226"/>
      <c r="AU205" s="226"/>
      <c r="AV205" s="226"/>
      <c r="AW205" s="226"/>
      <c r="AX205" s="226"/>
      <c r="AY205" s="226"/>
      <c r="AZ205" s="226"/>
      <c r="BA205" s="226"/>
      <c r="BB205" s="226"/>
      <c r="BC205" s="226"/>
      <c r="BD205" s="226"/>
      <c r="BE205" s="226"/>
      <c r="BF205" s="226"/>
    </row>
    <row r="206" spans="1:58" s="64" customFormat="1" ht="15">
      <c r="A206" s="240"/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40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Q206" s="226"/>
      <c r="AR206" s="226"/>
      <c r="AS206" s="226"/>
      <c r="AT206" s="226"/>
      <c r="AU206" s="226"/>
      <c r="AV206" s="226"/>
      <c r="AW206" s="226"/>
      <c r="AX206" s="226"/>
      <c r="AY206" s="226"/>
      <c r="AZ206" s="226"/>
      <c r="BA206" s="226"/>
      <c r="BB206" s="226"/>
      <c r="BC206" s="226"/>
      <c r="BD206" s="226"/>
      <c r="BE206" s="226"/>
      <c r="BF206" s="226"/>
    </row>
    <row r="207" spans="1:58" s="64" customFormat="1" ht="15">
      <c r="A207" s="240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40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Q207" s="226"/>
      <c r="AR207" s="226"/>
      <c r="AS207" s="226"/>
      <c r="AT207" s="226"/>
      <c r="AU207" s="226"/>
      <c r="AV207" s="226"/>
      <c r="AW207" s="226"/>
      <c r="AX207" s="226"/>
      <c r="AY207" s="226"/>
      <c r="AZ207" s="226"/>
      <c r="BA207" s="226"/>
      <c r="BB207" s="226"/>
      <c r="BC207" s="226"/>
      <c r="BD207" s="226"/>
      <c r="BE207" s="226"/>
      <c r="BF207" s="226"/>
    </row>
    <row r="208" spans="1:58" s="64" customFormat="1" ht="15">
      <c r="A208" s="240"/>
      <c r="B208" s="239"/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40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6"/>
      <c r="AY208" s="226"/>
      <c r="AZ208" s="226"/>
      <c r="BA208" s="226"/>
      <c r="BB208" s="226"/>
      <c r="BC208" s="226"/>
      <c r="BD208" s="226"/>
      <c r="BE208" s="226"/>
      <c r="BF208" s="226"/>
    </row>
    <row r="209" spans="1:58" s="64" customFormat="1" ht="15">
      <c r="A209" s="240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40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226"/>
      <c r="AR209" s="226"/>
      <c r="AS209" s="226"/>
      <c r="AT209" s="226"/>
      <c r="AU209" s="226"/>
      <c r="AV209" s="226"/>
      <c r="AW209" s="226"/>
      <c r="AX209" s="226"/>
      <c r="AY209" s="226"/>
      <c r="AZ209" s="226"/>
      <c r="BA209" s="226"/>
      <c r="BB209" s="226"/>
      <c r="BC209" s="226"/>
      <c r="BD209" s="226"/>
      <c r="BE209" s="226"/>
      <c r="BF209" s="226"/>
    </row>
    <row r="210" spans="1:58" s="64" customFormat="1" ht="15">
      <c r="A210" s="240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40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226"/>
      <c r="AR210" s="226"/>
      <c r="AS210" s="226"/>
      <c r="AT210" s="226"/>
      <c r="AU210" s="226"/>
      <c r="AV210" s="226"/>
      <c r="AW210" s="226"/>
      <c r="AX210" s="226"/>
      <c r="AY210" s="226"/>
      <c r="AZ210" s="226"/>
      <c r="BA210" s="226"/>
      <c r="BB210" s="226"/>
      <c r="BC210" s="226"/>
      <c r="BD210" s="226"/>
      <c r="BE210" s="226"/>
      <c r="BF210" s="226"/>
    </row>
    <row r="211" spans="1:58" s="64" customFormat="1" ht="15">
      <c r="A211" s="240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40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226"/>
      <c r="AR211" s="226"/>
      <c r="AS211" s="226"/>
      <c r="AT211" s="226"/>
      <c r="AU211" s="226"/>
      <c r="AV211" s="226"/>
      <c r="AW211" s="226"/>
      <c r="AX211" s="226"/>
      <c r="AY211" s="226"/>
      <c r="AZ211" s="226"/>
      <c r="BA211" s="226"/>
      <c r="BB211" s="226"/>
      <c r="BC211" s="226"/>
      <c r="BD211" s="226"/>
      <c r="BE211" s="226"/>
      <c r="BF211" s="226"/>
    </row>
    <row r="212" spans="1:58" s="64" customFormat="1" ht="15">
      <c r="A212" s="240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40"/>
      <c r="O212" s="226"/>
      <c r="P212" s="226"/>
      <c r="Q212" s="226"/>
      <c r="R212" s="226"/>
      <c r="S212" s="226"/>
      <c r="T212" s="226"/>
      <c r="U212" s="226"/>
      <c r="V212" s="226"/>
      <c r="W212" s="226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226"/>
      <c r="AR212" s="226"/>
      <c r="AS212" s="226"/>
      <c r="AT212" s="226"/>
      <c r="AU212" s="226"/>
      <c r="AV212" s="226"/>
      <c r="AW212" s="226"/>
      <c r="AX212" s="226"/>
      <c r="AY212" s="226"/>
      <c r="AZ212" s="226"/>
      <c r="BA212" s="226"/>
      <c r="BB212" s="226"/>
      <c r="BC212" s="226"/>
      <c r="BD212" s="226"/>
      <c r="BE212" s="226"/>
      <c r="BF212" s="226"/>
    </row>
    <row r="213" spans="1:58" s="64" customFormat="1" ht="15">
      <c r="A213" s="240"/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40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6"/>
      <c r="AY213" s="226"/>
      <c r="AZ213" s="226"/>
      <c r="BA213" s="226"/>
      <c r="BB213" s="226"/>
      <c r="BC213" s="226"/>
      <c r="BD213" s="226"/>
      <c r="BE213" s="226"/>
      <c r="BF213" s="226"/>
    </row>
    <row r="214" spans="1:58" s="64" customFormat="1" ht="15">
      <c r="A214" s="240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40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6"/>
      <c r="AZ214" s="226"/>
      <c r="BA214" s="226"/>
      <c r="BB214" s="226"/>
      <c r="BC214" s="226"/>
      <c r="BD214" s="226"/>
      <c r="BE214" s="226"/>
      <c r="BF214" s="226"/>
    </row>
    <row r="215" spans="1:58" s="64" customFormat="1" ht="15">
      <c r="A215" s="240"/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40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6"/>
      <c r="AY215" s="226"/>
      <c r="AZ215" s="226"/>
      <c r="BA215" s="226"/>
      <c r="BB215" s="226"/>
      <c r="BC215" s="226"/>
      <c r="BD215" s="226"/>
      <c r="BE215" s="226"/>
      <c r="BF215" s="226"/>
    </row>
    <row r="216" spans="1:58" s="64" customFormat="1" ht="15">
      <c r="A216" s="240"/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40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226"/>
      <c r="BF216" s="226"/>
    </row>
    <row r="217" spans="1:58" s="64" customFormat="1" ht="15">
      <c r="A217" s="240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40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Q217" s="226"/>
      <c r="AR217" s="226"/>
      <c r="AS217" s="226"/>
      <c r="AT217" s="226"/>
      <c r="AU217" s="226"/>
      <c r="AV217" s="226"/>
      <c r="AW217" s="226"/>
      <c r="AX217" s="226"/>
      <c r="AY217" s="226"/>
      <c r="AZ217" s="226"/>
      <c r="BA217" s="226"/>
      <c r="BB217" s="226"/>
      <c r="BC217" s="226"/>
      <c r="BD217" s="226"/>
      <c r="BE217" s="226"/>
      <c r="BF217" s="226"/>
    </row>
    <row r="218" spans="1:58" s="64" customFormat="1" ht="15">
      <c r="A218" s="240"/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40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Q218" s="226"/>
      <c r="AR218" s="226"/>
      <c r="AS218" s="226"/>
      <c r="AT218" s="226"/>
      <c r="AU218" s="226"/>
      <c r="AV218" s="226"/>
      <c r="AW218" s="226"/>
      <c r="AX218" s="226"/>
      <c r="AY218" s="226"/>
      <c r="AZ218" s="226"/>
      <c r="BA218" s="226"/>
      <c r="BB218" s="226"/>
      <c r="BC218" s="226"/>
      <c r="BD218" s="226"/>
      <c r="BE218" s="226"/>
      <c r="BF218" s="226"/>
    </row>
    <row r="219" spans="1:58" s="64" customFormat="1" ht="15">
      <c r="A219" s="240"/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40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  <c r="AO219" s="226"/>
      <c r="AP219" s="226"/>
      <c r="AQ219" s="226"/>
      <c r="AR219" s="226"/>
      <c r="AS219" s="226"/>
      <c r="AT219" s="226"/>
      <c r="AU219" s="226"/>
      <c r="AV219" s="226"/>
      <c r="AW219" s="226"/>
      <c r="AX219" s="226"/>
      <c r="AY219" s="226"/>
      <c r="AZ219" s="226"/>
      <c r="BA219" s="226"/>
      <c r="BB219" s="226"/>
      <c r="BC219" s="226"/>
      <c r="BD219" s="226"/>
      <c r="BE219" s="226"/>
      <c r="BF219" s="226"/>
    </row>
    <row r="220" spans="1:58" s="64" customFormat="1" ht="15">
      <c r="A220" s="240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40"/>
      <c r="O220" s="226"/>
      <c r="P220" s="226"/>
      <c r="Q220" s="226"/>
      <c r="R220" s="226"/>
      <c r="S220" s="226"/>
      <c r="T220" s="226"/>
      <c r="U220" s="226"/>
      <c r="V220" s="226"/>
      <c r="W220" s="226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226"/>
      <c r="AR220" s="226"/>
      <c r="AS220" s="226"/>
      <c r="AT220" s="226"/>
      <c r="AU220" s="226"/>
      <c r="AV220" s="226"/>
      <c r="AW220" s="226"/>
      <c r="AX220" s="226"/>
      <c r="AY220" s="226"/>
      <c r="AZ220" s="226"/>
      <c r="BA220" s="226"/>
      <c r="BB220" s="226"/>
      <c r="BC220" s="226"/>
      <c r="BD220" s="226"/>
      <c r="BE220" s="226"/>
      <c r="BF220" s="226"/>
    </row>
    <row r="221" spans="1:58" s="64" customFormat="1" ht="15">
      <c r="A221" s="240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40"/>
      <c r="O221" s="226"/>
      <c r="P221" s="226"/>
      <c r="Q221" s="226"/>
      <c r="R221" s="226"/>
      <c r="S221" s="226"/>
      <c r="T221" s="226"/>
      <c r="U221" s="226"/>
      <c r="V221" s="226"/>
      <c r="W221" s="226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/>
      <c r="AO221" s="226"/>
      <c r="AP221" s="226"/>
      <c r="AQ221" s="226"/>
      <c r="AR221" s="226"/>
      <c r="AS221" s="226"/>
      <c r="AT221" s="226"/>
      <c r="AU221" s="226"/>
      <c r="AV221" s="226"/>
      <c r="AW221" s="226"/>
      <c r="AX221" s="226"/>
      <c r="AY221" s="226"/>
      <c r="AZ221" s="226"/>
      <c r="BA221" s="226"/>
      <c r="BB221" s="226"/>
      <c r="BC221" s="226"/>
      <c r="BD221" s="226"/>
      <c r="BE221" s="226"/>
      <c r="BF221" s="226"/>
    </row>
    <row r="222" spans="1:58" s="64" customFormat="1" ht="15">
      <c r="A222" s="240"/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40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  <c r="AO222" s="226"/>
      <c r="AP222" s="226"/>
      <c r="AQ222" s="226"/>
      <c r="AR222" s="226"/>
      <c r="AS222" s="226"/>
      <c r="AT222" s="226"/>
      <c r="AU222" s="226"/>
      <c r="AV222" s="226"/>
      <c r="AW222" s="226"/>
      <c r="AX222" s="226"/>
      <c r="AY222" s="226"/>
      <c r="AZ222" s="226"/>
      <c r="BA222" s="226"/>
      <c r="BB222" s="226"/>
      <c r="BC222" s="226"/>
      <c r="BD222" s="226"/>
      <c r="BE222" s="226"/>
      <c r="BF222" s="226"/>
    </row>
    <row r="223" spans="1:58" s="64" customFormat="1" ht="15">
      <c r="A223" s="240"/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40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6"/>
      <c r="AY223" s="226"/>
      <c r="AZ223" s="226"/>
      <c r="BA223" s="226"/>
      <c r="BB223" s="226"/>
      <c r="BC223" s="226"/>
      <c r="BD223" s="226"/>
      <c r="BE223" s="226"/>
      <c r="BF223" s="226"/>
    </row>
    <row r="224" spans="1:58" s="64" customFormat="1" ht="15">
      <c r="A224" s="240"/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40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226"/>
      <c r="AR224" s="226"/>
      <c r="AS224" s="226"/>
      <c r="AT224" s="226"/>
      <c r="AU224" s="226"/>
      <c r="AV224" s="226"/>
      <c r="AW224" s="226"/>
      <c r="AX224" s="226"/>
      <c r="AY224" s="226"/>
      <c r="AZ224" s="226"/>
      <c r="BA224" s="226"/>
      <c r="BB224" s="226"/>
      <c r="BC224" s="226"/>
      <c r="BD224" s="226"/>
      <c r="BE224" s="226"/>
      <c r="BF224" s="226"/>
    </row>
    <row r="225" spans="1:58" s="64" customFormat="1" ht="15">
      <c r="A225" s="240"/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40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6"/>
      <c r="AY225" s="226"/>
      <c r="AZ225" s="226"/>
      <c r="BA225" s="226"/>
      <c r="BB225" s="226"/>
      <c r="BC225" s="226"/>
      <c r="BD225" s="226"/>
      <c r="BE225" s="226"/>
      <c r="BF225" s="226"/>
    </row>
    <row r="226" spans="1:58" s="64" customFormat="1" ht="15">
      <c r="A226" s="240"/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40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  <c r="AO226" s="226"/>
      <c r="AP226" s="226"/>
      <c r="AQ226" s="226"/>
      <c r="AR226" s="226"/>
      <c r="AS226" s="226"/>
      <c r="AT226" s="226"/>
      <c r="AU226" s="226"/>
      <c r="AV226" s="226"/>
      <c r="AW226" s="226"/>
      <c r="AX226" s="226"/>
      <c r="AY226" s="226"/>
      <c r="AZ226" s="226"/>
      <c r="BA226" s="226"/>
      <c r="BB226" s="226"/>
      <c r="BC226" s="226"/>
      <c r="BD226" s="226"/>
      <c r="BE226" s="226"/>
      <c r="BF226" s="226"/>
    </row>
    <row r="227" spans="1:58" s="64" customFormat="1" ht="15">
      <c r="A227" s="240"/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40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  <c r="AW227" s="226"/>
      <c r="AX227" s="226"/>
      <c r="AY227" s="226"/>
      <c r="AZ227" s="226"/>
      <c r="BA227" s="226"/>
      <c r="BB227" s="226"/>
      <c r="BC227" s="226"/>
      <c r="BD227" s="226"/>
      <c r="BE227" s="226"/>
      <c r="BF227" s="226"/>
    </row>
    <row r="228" spans="1:58" s="64" customFormat="1" ht="15">
      <c r="A228" s="240"/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40"/>
      <c r="O228" s="226"/>
      <c r="P228" s="226"/>
      <c r="Q228" s="226"/>
      <c r="R228" s="226"/>
      <c r="S228" s="226"/>
      <c r="T228" s="226"/>
      <c r="U228" s="226"/>
      <c r="V228" s="226"/>
      <c r="W228" s="226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6"/>
      <c r="AN228" s="226"/>
      <c r="AO228" s="226"/>
      <c r="AP228" s="226"/>
      <c r="AQ228" s="226"/>
      <c r="AR228" s="226"/>
      <c r="AS228" s="226"/>
      <c r="AT228" s="226"/>
      <c r="AU228" s="226"/>
      <c r="AV228" s="226"/>
      <c r="AW228" s="226"/>
      <c r="AX228" s="226"/>
      <c r="AY228" s="226"/>
      <c r="AZ228" s="226"/>
      <c r="BA228" s="226"/>
      <c r="BB228" s="226"/>
      <c r="BC228" s="226"/>
      <c r="BD228" s="226"/>
      <c r="BE228" s="226"/>
      <c r="BF228" s="226"/>
    </row>
    <row r="229" spans="1:58" s="64" customFormat="1" ht="15">
      <c r="A229" s="240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40"/>
      <c r="O229" s="226"/>
      <c r="P229" s="226"/>
      <c r="Q229" s="226"/>
      <c r="R229" s="226"/>
      <c r="S229" s="226"/>
      <c r="T229" s="226"/>
      <c r="U229" s="226"/>
      <c r="V229" s="226"/>
      <c r="W229" s="226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6"/>
      <c r="AN229" s="226"/>
      <c r="AO229" s="226"/>
      <c r="AP229" s="226"/>
      <c r="AQ229" s="226"/>
      <c r="AR229" s="226"/>
      <c r="AS229" s="226"/>
      <c r="AT229" s="226"/>
      <c r="AU229" s="226"/>
      <c r="AV229" s="226"/>
      <c r="AW229" s="226"/>
      <c r="AX229" s="226"/>
      <c r="AY229" s="226"/>
      <c r="AZ229" s="226"/>
      <c r="BA229" s="226"/>
      <c r="BB229" s="226"/>
      <c r="BC229" s="226"/>
      <c r="BD229" s="226"/>
      <c r="BE229" s="226"/>
      <c r="BF229" s="226"/>
    </row>
    <row r="230" spans="1:58" s="64" customFormat="1" ht="15">
      <c r="A230" s="240"/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40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6"/>
      <c r="AO230" s="226"/>
      <c r="AP230" s="226"/>
      <c r="AQ230" s="226"/>
      <c r="AR230" s="226"/>
      <c r="AS230" s="226"/>
      <c r="AT230" s="226"/>
      <c r="AU230" s="226"/>
      <c r="AV230" s="226"/>
      <c r="AW230" s="226"/>
      <c r="AX230" s="226"/>
      <c r="AY230" s="226"/>
      <c r="AZ230" s="226"/>
      <c r="BA230" s="226"/>
      <c r="BB230" s="226"/>
      <c r="BC230" s="226"/>
      <c r="BD230" s="226"/>
      <c r="BE230" s="226"/>
      <c r="BF230" s="226"/>
    </row>
    <row r="231" spans="1:58" s="64" customFormat="1" ht="15">
      <c r="A231" s="240"/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40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6"/>
      <c r="AN231" s="226"/>
      <c r="AO231" s="226"/>
      <c r="AP231" s="226"/>
      <c r="AQ231" s="226"/>
      <c r="AR231" s="226"/>
      <c r="AS231" s="226"/>
      <c r="AT231" s="226"/>
      <c r="AU231" s="226"/>
      <c r="AV231" s="226"/>
      <c r="AW231" s="226"/>
      <c r="AX231" s="226"/>
      <c r="AY231" s="226"/>
      <c r="AZ231" s="226"/>
      <c r="BA231" s="226"/>
      <c r="BB231" s="226"/>
      <c r="BC231" s="226"/>
      <c r="BD231" s="226"/>
      <c r="BE231" s="226"/>
      <c r="BF231" s="226"/>
    </row>
    <row r="232" spans="1:58" s="64" customFormat="1" ht="15">
      <c r="A232" s="240"/>
      <c r="B232" s="239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40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  <c r="AO232" s="226"/>
      <c r="AP232" s="226"/>
      <c r="AQ232" s="226"/>
      <c r="AR232" s="226"/>
      <c r="AS232" s="226"/>
      <c r="AT232" s="226"/>
      <c r="AU232" s="226"/>
      <c r="AV232" s="226"/>
      <c r="AW232" s="226"/>
      <c r="AX232" s="226"/>
      <c r="AY232" s="226"/>
      <c r="AZ232" s="226"/>
      <c r="BA232" s="226"/>
      <c r="BB232" s="226"/>
      <c r="BC232" s="226"/>
      <c r="BD232" s="226"/>
      <c r="BE232" s="226"/>
      <c r="BF232" s="226"/>
    </row>
    <row r="233" spans="1:58" s="64" customFormat="1" ht="15">
      <c r="A233" s="240"/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40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6"/>
      <c r="AN233" s="226"/>
      <c r="AO233" s="226"/>
      <c r="AP233" s="226"/>
      <c r="AQ233" s="226"/>
      <c r="AR233" s="226"/>
      <c r="AS233" s="226"/>
      <c r="AT233" s="226"/>
      <c r="AU233" s="226"/>
      <c r="AV233" s="226"/>
      <c r="AW233" s="226"/>
      <c r="AX233" s="226"/>
      <c r="AY233" s="226"/>
      <c r="AZ233" s="226"/>
      <c r="BA233" s="226"/>
      <c r="BB233" s="226"/>
      <c r="BC233" s="226"/>
      <c r="BD233" s="226"/>
      <c r="BE233" s="226"/>
      <c r="BF233" s="226"/>
    </row>
    <row r="234" spans="1:58" s="64" customFormat="1" ht="15">
      <c r="A234" s="240"/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40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6"/>
      <c r="AM234" s="226"/>
      <c r="AN234" s="226"/>
      <c r="AO234" s="226"/>
      <c r="AP234" s="226"/>
      <c r="AQ234" s="226"/>
      <c r="AR234" s="226"/>
      <c r="AS234" s="226"/>
      <c r="AT234" s="226"/>
      <c r="AU234" s="226"/>
      <c r="AV234" s="226"/>
      <c r="AW234" s="226"/>
      <c r="AX234" s="226"/>
      <c r="AY234" s="226"/>
      <c r="AZ234" s="226"/>
      <c r="BA234" s="226"/>
      <c r="BB234" s="226"/>
      <c r="BC234" s="226"/>
      <c r="BD234" s="226"/>
      <c r="BE234" s="226"/>
      <c r="BF234" s="226"/>
    </row>
    <row r="235" spans="1:58" s="64" customFormat="1" ht="15">
      <c r="A235" s="240"/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40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6"/>
      <c r="AK235" s="226"/>
      <c r="AL235" s="226"/>
      <c r="AM235" s="226"/>
      <c r="AN235" s="226"/>
      <c r="AO235" s="226"/>
      <c r="AP235" s="226"/>
      <c r="AQ235" s="226"/>
      <c r="AR235" s="226"/>
      <c r="AS235" s="226"/>
      <c r="AT235" s="226"/>
      <c r="AU235" s="226"/>
      <c r="AV235" s="226"/>
      <c r="AW235" s="226"/>
      <c r="AX235" s="226"/>
      <c r="AY235" s="226"/>
      <c r="AZ235" s="226"/>
      <c r="BA235" s="226"/>
      <c r="BB235" s="226"/>
      <c r="BC235" s="226"/>
      <c r="BD235" s="226"/>
      <c r="BE235" s="226"/>
      <c r="BF235" s="226"/>
    </row>
    <row r="236" spans="1:14" s="64" customFormat="1" ht="12.75">
      <c r="A236" s="240"/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40"/>
    </row>
    <row r="237" spans="1:14" s="64" customFormat="1" ht="12.75">
      <c r="A237" s="240"/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40"/>
    </row>
    <row r="238" spans="1:14" s="64" customFormat="1" ht="12.75">
      <c r="A238" s="240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40"/>
    </row>
    <row r="239" spans="1:14" s="64" customFormat="1" ht="12.75">
      <c r="A239" s="240"/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40"/>
    </row>
    <row r="240" spans="1:14" s="64" customFormat="1" ht="12.75">
      <c r="A240" s="240"/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40"/>
    </row>
    <row r="241" spans="1:14" s="64" customFormat="1" ht="12.75">
      <c r="A241" s="240"/>
      <c r="B241" s="239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40"/>
    </row>
    <row r="242" spans="1:14" s="64" customFormat="1" ht="12.75">
      <c r="A242" s="240"/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40"/>
    </row>
    <row r="243" spans="1:14" s="64" customFormat="1" ht="12.75">
      <c r="A243" s="240"/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40"/>
    </row>
    <row r="244" spans="1:14" s="64" customFormat="1" ht="12.75">
      <c r="A244" s="240"/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  <c r="M244" s="239"/>
      <c r="N244" s="240"/>
    </row>
    <row r="245" spans="1:14" s="64" customFormat="1" ht="12.75">
      <c r="A245" s="240"/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  <c r="N245" s="240"/>
    </row>
    <row r="246" spans="1:14" s="64" customFormat="1" ht="12.75">
      <c r="A246" s="240"/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40"/>
    </row>
    <row r="247" spans="1:14" s="64" customFormat="1" ht="12.75">
      <c r="A247" s="240"/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239"/>
      <c r="N247" s="240"/>
    </row>
    <row r="248" spans="1:14" s="64" customFormat="1" ht="12.75">
      <c r="A248" s="240"/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  <c r="M248" s="239"/>
      <c r="N248" s="240"/>
    </row>
    <row r="249" spans="1:14" s="64" customFormat="1" ht="12.75">
      <c r="A249" s="240"/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40"/>
    </row>
    <row r="250" spans="1:14" s="64" customFormat="1" ht="12.75">
      <c r="A250" s="240"/>
      <c r="B250" s="239"/>
      <c r="C250" s="239"/>
      <c r="D250" s="239"/>
      <c r="E250" s="239"/>
      <c r="F250" s="239"/>
      <c r="G250" s="239"/>
      <c r="H250" s="239"/>
      <c r="I250" s="239"/>
      <c r="J250" s="239"/>
      <c r="K250" s="239"/>
      <c r="L250" s="239"/>
      <c r="M250" s="239"/>
      <c r="N250" s="240"/>
    </row>
    <row r="251" spans="1:14" s="64" customFormat="1" ht="12.75">
      <c r="A251" s="240"/>
      <c r="B251" s="239"/>
      <c r="C251" s="239"/>
      <c r="D251" s="239"/>
      <c r="E251" s="239"/>
      <c r="F251" s="239"/>
      <c r="G251" s="239"/>
      <c r="H251" s="239"/>
      <c r="I251" s="239"/>
      <c r="J251" s="239"/>
      <c r="K251" s="239"/>
      <c r="L251" s="239"/>
      <c r="M251" s="239"/>
      <c r="N251" s="240"/>
    </row>
    <row r="252" spans="1:14" s="64" customFormat="1" ht="12.75">
      <c r="A252" s="240"/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40"/>
    </row>
    <row r="253" spans="1:14" s="64" customFormat="1" ht="12.75">
      <c r="A253" s="240"/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40"/>
    </row>
    <row r="254" spans="1:14" s="64" customFormat="1" ht="12.75">
      <c r="A254" s="240"/>
      <c r="B254" s="239"/>
      <c r="C254" s="239"/>
      <c r="D254" s="239"/>
      <c r="E254" s="239"/>
      <c r="F254" s="239"/>
      <c r="G254" s="239"/>
      <c r="H254" s="239"/>
      <c r="I254" s="239"/>
      <c r="J254" s="239"/>
      <c r="K254" s="239"/>
      <c r="L254" s="239"/>
      <c r="M254" s="239"/>
      <c r="N254" s="240"/>
    </row>
    <row r="255" spans="1:14" s="64" customFormat="1" ht="12.75">
      <c r="A255" s="240"/>
      <c r="B255" s="239"/>
      <c r="C255" s="239"/>
      <c r="D255" s="239"/>
      <c r="E255" s="239"/>
      <c r="F255" s="239"/>
      <c r="G255" s="239"/>
      <c r="H255" s="239"/>
      <c r="I255" s="239"/>
      <c r="J255" s="239"/>
      <c r="K255" s="239"/>
      <c r="L255" s="239"/>
      <c r="M255" s="239"/>
      <c r="N255" s="240"/>
    </row>
    <row r="256" spans="1:14" s="64" customFormat="1" ht="12.75">
      <c r="A256" s="240"/>
      <c r="B256" s="239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  <c r="N256" s="240"/>
    </row>
    <row r="257" spans="1:14" s="64" customFormat="1" ht="12.75">
      <c r="A257" s="240"/>
      <c r="B257" s="239"/>
      <c r="C257" s="239"/>
      <c r="D257" s="239"/>
      <c r="E257" s="239"/>
      <c r="F257" s="239"/>
      <c r="G257" s="239"/>
      <c r="H257" s="239"/>
      <c r="I257" s="239"/>
      <c r="J257" s="239"/>
      <c r="K257" s="239"/>
      <c r="L257" s="239"/>
      <c r="M257" s="239"/>
      <c r="N257" s="240"/>
    </row>
    <row r="258" spans="1:14" s="64" customFormat="1" ht="12.75">
      <c r="A258" s="240"/>
      <c r="B258" s="239"/>
      <c r="C258" s="239"/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40"/>
    </row>
    <row r="259" spans="1:14" s="64" customFormat="1" ht="12.75">
      <c r="A259" s="240"/>
      <c r="B259" s="239"/>
      <c r="C259" s="239"/>
      <c r="D259" s="239"/>
      <c r="E259" s="239"/>
      <c r="F259" s="239"/>
      <c r="G259" s="239"/>
      <c r="H259" s="239"/>
      <c r="I259" s="239"/>
      <c r="J259" s="239"/>
      <c r="K259" s="239"/>
      <c r="L259" s="239"/>
      <c r="M259" s="239"/>
      <c r="N259" s="240"/>
    </row>
    <row r="260" spans="1:14" s="64" customFormat="1" ht="12.75">
      <c r="A260" s="240"/>
      <c r="B260" s="239"/>
      <c r="C260" s="239"/>
      <c r="D260" s="239"/>
      <c r="E260" s="239"/>
      <c r="F260" s="239"/>
      <c r="G260" s="239"/>
      <c r="H260" s="239"/>
      <c r="I260" s="239"/>
      <c r="J260" s="239"/>
      <c r="K260" s="239"/>
      <c r="L260" s="239"/>
      <c r="M260" s="239"/>
      <c r="N260" s="240"/>
    </row>
    <row r="261" spans="1:14" s="64" customFormat="1" ht="12.75">
      <c r="A261" s="240"/>
      <c r="B261" s="239"/>
      <c r="C261" s="239"/>
      <c r="D261" s="239"/>
      <c r="E261" s="239"/>
      <c r="F261" s="239"/>
      <c r="G261" s="239"/>
      <c r="H261" s="239"/>
      <c r="I261" s="239"/>
      <c r="J261" s="239"/>
      <c r="K261" s="239"/>
      <c r="L261" s="239"/>
      <c r="M261" s="239"/>
      <c r="N261" s="240"/>
    </row>
    <row r="262" spans="1:14" s="64" customFormat="1" ht="12.75">
      <c r="A262" s="240"/>
      <c r="B262" s="239"/>
      <c r="C262" s="239"/>
      <c r="D262" s="239"/>
      <c r="E262" s="239"/>
      <c r="F262" s="239"/>
      <c r="G262" s="239"/>
      <c r="H262" s="239"/>
      <c r="I262" s="239"/>
      <c r="J262" s="239"/>
      <c r="K262" s="239"/>
      <c r="L262" s="239"/>
      <c r="M262" s="239"/>
      <c r="N262" s="240"/>
    </row>
    <row r="263" spans="1:14" s="64" customFormat="1" ht="12.75">
      <c r="A263" s="240"/>
      <c r="B263" s="239"/>
      <c r="C263" s="239"/>
      <c r="D263" s="239"/>
      <c r="E263" s="239"/>
      <c r="F263" s="239"/>
      <c r="G263" s="239"/>
      <c r="H263" s="239"/>
      <c r="I263" s="239"/>
      <c r="J263" s="239"/>
      <c r="K263" s="239"/>
      <c r="L263" s="239"/>
      <c r="M263" s="239"/>
      <c r="N263" s="240"/>
    </row>
    <row r="264" spans="1:14" s="64" customFormat="1" ht="12.75">
      <c r="A264" s="240"/>
      <c r="B264" s="239"/>
      <c r="C264" s="239"/>
      <c r="D264" s="239"/>
      <c r="E264" s="239"/>
      <c r="F264" s="239"/>
      <c r="G264" s="239"/>
      <c r="H264" s="239"/>
      <c r="I264" s="239"/>
      <c r="J264" s="239"/>
      <c r="K264" s="239"/>
      <c r="L264" s="239"/>
      <c r="M264" s="239"/>
      <c r="N264" s="240"/>
    </row>
    <row r="265" spans="1:14" s="64" customFormat="1" ht="12.75">
      <c r="A265" s="240"/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40"/>
    </row>
    <row r="266" spans="1:14" s="64" customFormat="1" ht="12.75">
      <c r="A266" s="240"/>
      <c r="B266" s="239"/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  <c r="M266" s="239"/>
      <c r="N266" s="240"/>
    </row>
    <row r="267" spans="1:14" s="64" customFormat="1" ht="12.75">
      <c r="A267" s="240"/>
      <c r="B267" s="239"/>
      <c r="C267" s="239"/>
      <c r="D267" s="239"/>
      <c r="E267" s="239"/>
      <c r="F267" s="239"/>
      <c r="G267" s="239"/>
      <c r="H267" s="239"/>
      <c r="I267" s="239"/>
      <c r="J267" s="239"/>
      <c r="K267" s="239"/>
      <c r="L267" s="239"/>
      <c r="M267" s="239"/>
      <c r="N267" s="240"/>
    </row>
    <row r="268" spans="1:14" s="64" customFormat="1" ht="12.75">
      <c r="A268" s="240"/>
      <c r="B268" s="239"/>
      <c r="C268" s="239"/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40"/>
    </row>
    <row r="269" spans="1:14" s="64" customFormat="1" ht="12.75">
      <c r="A269" s="240"/>
      <c r="B269" s="239"/>
      <c r="C269" s="239"/>
      <c r="D269" s="239"/>
      <c r="E269" s="239"/>
      <c r="F269" s="239"/>
      <c r="G269" s="239"/>
      <c r="H269" s="239"/>
      <c r="I269" s="239"/>
      <c r="J269" s="239"/>
      <c r="K269" s="239"/>
      <c r="L269" s="239"/>
      <c r="M269" s="239"/>
      <c r="N269" s="240"/>
    </row>
    <row r="270" spans="1:14" s="64" customFormat="1" ht="12.75">
      <c r="A270" s="240"/>
      <c r="B270" s="239"/>
      <c r="C270" s="239"/>
      <c r="D270" s="239"/>
      <c r="E270" s="239"/>
      <c r="F270" s="239"/>
      <c r="G270" s="239"/>
      <c r="H270" s="239"/>
      <c r="I270" s="239"/>
      <c r="J270" s="239"/>
      <c r="K270" s="239"/>
      <c r="L270" s="239"/>
      <c r="M270" s="239"/>
      <c r="N270" s="240"/>
    </row>
    <row r="271" spans="1:14" s="64" customFormat="1" ht="12.75">
      <c r="A271" s="240"/>
      <c r="B271" s="239"/>
      <c r="C271" s="239"/>
      <c r="D271" s="239"/>
      <c r="E271" s="239"/>
      <c r="F271" s="239"/>
      <c r="G271" s="239"/>
      <c r="H271" s="239"/>
      <c r="I271" s="239"/>
      <c r="J271" s="239"/>
      <c r="K271" s="239"/>
      <c r="L271" s="239"/>
      <c r="M271" s="239"/>
      <c r="N271" s="240"/>
    </row>
    <row r="272" spans="1:14" s="64" customFormat="1" ht="12.75">
      <c r="A272" s="240"/>
      <c r="B272" s="239"/>
      <c r="C272" s="239"/>
      <c r="D272" s="239"/>
      <c r="E272" s="239"/>
      <c r="F272" s="239"/>
      <c r="G272" s="239"/>
      <c r="H272" s="239"/>
      <c r="I272" s="239"/>
      <c r="J272" s="239"/>
      <c r="K272" s="239"/>
      <c r="L272" s="239"/>
      <c r="M272" s="239"/>
      <c r="N272" s="240"/>
    </row>
    <row r="273" spans="1:14" s="64" customFormat="1" ht="12.75">
      <c r="A273" s="240"/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  <c r="M273" s="239"/>
      <c r="N273" s="240"/>
    </row>
    <row r="274" spans="1:14" s="64" customFormat="1" ht="12.75">
      <c r="A274" s="240"/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  <c r="M274" s="239"/>
      <c r="N274" s="240"/>
    </row>
    <row r="275" spans="1:14" s="64" customFormat="1" ht="12.75">
      <c r="A275" s="240"/>
      <c r="B275" s="239"/>
      <c r="C275" s="239"/>
      <c r="D275" s="239"/>
      <c r="E275" s="239"/>
      <c r="F275" s="239"/>
      <c r="G275" s="239"/>
      <c r="H275" s="239"/>
      <c r="I275" s="239"/>
      <c r="J275" s="239"/>
      <c r="K275" s="239"/>
      <c r="L275" s="239"/>
      <c r="M275" s="239"/>
      <c r="N275" s="240"/>
    </row>
    <row r="276" spans="1:14" s="64" customFormat="1" ht="12.75">
      <c r="A276" s="240"/>
      <c r="B276" s="239"/>
      <c r="C276" s="239"/>
      <c r="D276" s="239"/>
      <c r="E276" s="239"/>
      <c r="F276" s="239"/>
      <c r="G276" s="239"/>
      <c r="H276" s="239"/>
      <c r="I276" s="239"/>
      <c r="J276" s="239"/>
      <c r="K276" s="239"/>
      <c r="L276" s="239"/>
      <c r="M276" s="239"/>
      <c r="N276" s="240"/>
    </row>
    <row r="277" spans="1:14" s="64" customFormat="1" ht="12.75">
      <c r="A277" s="240"/>
      <c r="B277" s="239"/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40"/>
    </row>
    <row r="278" spans="1:14" s="64" customFormat="1" ht="12.75">
      <c r="A278" s="240"/>
      <c r="B278" s="239"/>
      <c r="C278" s="239"/>
      <c r="D278" s="239"/>
      <c r="E278" s="239"/>
      <c r="F278" s="239"/>
      <c r="G278" s="239"/>
      <c r="H278" s="239"/>
      <c r="I278" s="239"/>
      <c r="J278" s="239"/>
      <c r="K278" s="239"/>
      <c r="L278" s="239"/>
      <c r="M278" s="239"/>
      <c r="N278" s="240"/>
    </row>
    <row r="279" spans="1:14" s="64" customFormat="1" ht="12.75">
      <c r="A279" s="240"/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  <c r="M279" s="239"/>
      <c r="N279" s="240"/>
    </row>
    <row r="280" spans="1:14" s="64" customFormat="1" ht="12.75">
      <c r="A280" s="240"/>
      <c r="B280" s="239"/>
      <c r="C280" s="239"/>
      <c r="D280" s="239"/>
      <c r="E280" s="239"/>
      <c r="F280" s="239"/>
      <c r="G280" s="239"/>
      <c r="H280" s="239"/>
      <c r="I280" s="239"/>
      <c r="J280" s="239"/>
      <c r="K280" s="239"/>
      <c r="L280" s="239"/>
      <c r="M280" s="239"/>
      <c r="N280" s="240"/>
    </row>
    <row r="281" spans="1:14" s="64" customFormat="1" ht="12.75">
      <c r="A281" s="240"/>
      <c r="B281" s="239"/>
      <c r="C281" s="239"/>
      <c r="D281" s="239"/>
      <c r="E281" s="239"/>
      <c r="F281" s="239"/>
      <c r="G281" s="239"/>
      <c r="H281" s="239"/>
      <c r="I281" s="239"/>
      <c r="J281" s="239"/>
      <c r="K281" s="239"/>
      <c r="L281" s="239"/>
      <c r="M281" s="239"/>
      <c r="N281" s="240"/>
    </row>
    <row r="282" spans="1:14" s="64" customFormat="1" ht="12.75">
      <c r="A282" s="240"/>
      <c r="B282" s="239"/>
      <c r="C282" s="239"/>
      <c r="D282" s="239"/>
      <c r="E282" s="239"/>
      <c r="F282" s="239"/>
      <c r="G282" s="239"/>
      <c r="H282" s="239"/>
      <c r="I282" s="239"/>
      <c r="J282" s="239"/>
      <c r="K282" s="239"/>
      <c r="L282" s="239"/>
      <c r="M282" s="239"/>
      <c r="N282" s="240"/>
    </row>
    <row r="283" spans="1:14" s="64" customFormat="1" ht="12.75">
      <c r="A283" s="240"/>
      <c r="B283" s="239"/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  <c r="M283" s="239"/>
      <c r="N283" s="240"/>
    </row>
    <row r="284" spans="1:14" s="64" customFormat="1" ht="12.75">
      <c r="A284" s="240"/>
      <c r="B284" s="239"/>
      <c r="C284" s="239"/>
      <c r="D284" s="239"/>
      <c r="E284" s="239"/>
      <c r="F284" s="239"/>
      <c r="G284" s="239"/>
      <c r="H284" s="239"/>
      <c r="I284" s="239"/>
      <c r="J284" s="239"/>
      <c r="K284" s="239"/>
      <c r="L284" s="239"/>
      <c r="M284" s="239"/>
      <c r="N284" s="240"/>
    </row>
    <row r="285" spans="1:14" s="64" customFormat="1" ht="12.75">
      <c r="A285" s="240"/>
      <c r="B285" s="239"/>
      <c r="C285" s="239"/>
      <c r="D285" s="239"/>
      <c r="E285" s="239"/>
      <c r="F285" s="239"/>
      <c r="G285" s="239"/>
      <c r="H285" s="239"/>
      <c r="I285" s="239"/>
      <c r="J285" s="239"/>
      <c r="K285" s="239"/>
      <c r="L285" s="239"/>
      <c r="M285" s="239"/>
      <c r="N285" s="240"/>
    </row>
    <row r="286" spans="1:14" s="64" customFormat="1" ht="12.75">
      <c r="A286" s="240"/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  <c r="M286" s="239"/>
      <c r="N286" s="240"/>
    </row>
    <row r="287" spans="1:14" s="64" customFormat="1" ht="12.75">
      <c r="A287" s="240"/>
      <c r="B287" s="239"/>
      <c r="C287" s="239"/>
      <c r="D287" s="239"/>
      <c r="E287" s="239"/>
      <c r="F287" s="239"/>
      <c r="G287" s="239"/>
      <c r="H287" s="239"/>
      <c r="I287" s="239"/>
      <c r="J287" s="239"/>
      <c r="K287" s="239"/>
      <c r="L287" s="239"/>
      <c r="M287" s="239"/>
      <c r="N287" s="240"/>
    </row>
    <row r="288" spans="1:14" s="64" customFormat="1" ht="12.75">
      <c r="A288" s="240"/>
      <c r="B288" s="239"/>
      <c r="C288" s="239"/>
      <c r="D288" s="239"/>
      <c r="E288" s="239"/>
      <c r="F288" s="239"/>
      <c r="G288" s="239"/>
      <c r="H288" s="239"/>
      <c r="I288" s="239"/>
      <c r="J288" s="239"/>
      <c r="K288" s="239"/>
      <c r="L288" s="239"/>
      <c r="M288" s="239"/>
      <c r="N288" s="240"/>
    </row>
    <row r="289" spans="1:14" s="64" customFormat="1" ht="12.75">
      <c r="A289" s="240"/>
      <c r="B289" s="239"/>
      <c r="C289" s="239"/>
      <c r="D289" s="239"/>
      <c r="E289" s="239"/>
      <c r="F289" s="239"/>
      <c r="G289" s="239"/>
      <c r="H289" s="239"/>
      <c r="I289" s="239"/>
      <c r="J289" s="239"/>
      <c r="K289" s="239"/>
      <c r="L289" s="239"/>
      <c r="M289" s="239"/>
      <c r="N289" s="240"/>
    </row>
    <row r="290" spans="1:14" s="64" customFormat="1" ht="12.75">
      <c r="A290" s="240"/>
      <c r="B290" s="239"/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239"/>
      <c r="N290" s="240"/>
    </row>
    <row r="291" spans="1:14" s="64" customFormat="1" ht="12.75">
      <c r="A291" s="240"/>
      <c r="B291" s="239"/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  <c r="M291" s="239"/>
      <c r="N291" s="240"/>
    </row>
    <row r="292" spans="1:14" s="64" customFormat="1" ht="12.75">
      <c r="A292" s="240"/>
      <c r="B292" s="239"/>
      <c r="C292" s="239"/>
      <c r="D292" s="239"/>
      <c r="E292" s="239"/>
      <c r="F292" s="239"/>
      <c r="G292" s="239"/>
      <c r="H292" s="239"/>
      <c r="I292" s="239"/>
      <c r="J292" s="239"/>
      <c r="K292" s="239"/>
      <c r="L292" s="239"/>
      <c r="M292" s="239"/>
      <c r="N292" s="240"/>
    </row>
    <row r="293" spans="1:14" s="64" customFormat="1" ht="12.75">
      <c r="A293" s="240"/>
      <c r="B293" s="239"/>
      <c r="C293" s="239"/>
      <c r="D293" s="239"/>
      <c r="E293" s="239"/>
      <c r="F293" s="239"/>
      <c r="G293" s="239"/>
      <c r="H293" s="239"/>
      <c r="I293" s="239"/>
      <c r="J293" s="239"/>
      <c r="K293" s="239"/>
      <c r="L293" s="239"/>
      <c r="M293" s="239"/>
      <c r="N293" s="240"/>
    </row>
    <row r="294" spans="1:14" s="64" customFormat="1" ht="12.75">
      <c r="A294" s="240"/>
      <c r="B294" s="239"/>
      <c r="C294" s="239"/>
      <c r="D294" s="239"/>
      <c r="E294" s="239"/>
      <c r="F294" s="239"/>
      <c r="G294" s="239"/>
      <c r="H294" s="239"/>
      <c r="I294" s="239"/>
      <c r="J294" s="239"/>
      <c r="K294" s="239"/>
      <c r="L294" s="239"/>
      <c r="M294" s="239"/>
      <c r="N294" s="240"/>
    </row>
    <row r="295" spans="1:14" s="64" customFormat="1" ht="12.75">
      <c r="A295" s="240"/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  <c r="L295" s="239"/>
      <c r="M295" s="239"/>
      <c r="N295" s="240"/>
    </row>
    <row r="296" spans="1:14" s="64" customFormat="1" ht="12.75">
      <c r="A296" s="240"/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  <c r="L296" s="239"/>
      <c r="M296" s="239"/>
      <c r="N296" s="240"/>
    </row>
    <row r="297" spans="1:14" s="64" customFormat="1" ht="12.75">
      <c r="A297" s="240"/>
      <c r="B297" s="239"/>
      <c r="C297" s="239"/>
      <c r="D297" s="239"/>
      <c r="E297" s="239"/>
      <c r="F297" s="239"/>
      <c r="G297" s="239"/>
      <c r="H297" s="239"/>
      <c r="I297" s="239"/>
      <c r="J297" s="239"/>
      <c r="K297" s="239"/>
      <c r="L297" s="239"/>
      <c r="M297" s="239"/>
      <c r="N297" s="240"/>
    </row>
    <row r="298" spans="1:14" s="64" customFormat="1" ht="12.75">
      <c r="A298" s="240"/>
      <c r="B298" s="239"/>
      <c r="C298" s="239"/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40"/>
    </row>
    <row r="299" spans="1:14" s="64" customFormat="1" ht="12.75">
      <c r="A299" s="240"/>
      <c r="B299" s="239"/>
      <c r="C299" s="239"/>
      <c r="D299" s="239"/>
      <c r="E299" s="239"/>
      <c r="F299" s="239"/>
      <c r="G299" s="239"/>
      <c r="H299" s="239"/>
      <c r="I299" s="239"/>
      <c r="J299" s="239"/>
      <c r="K299" s="239"/>
      <c r="L299" s="239"/>
      <c r="M299" s="239"/>
      <c r="N299" s="240"/>
    </row>
    <row r="300" spans="1:14" s="64" customFormat="1" ht="12.75">
      <c r="A300" s="240"/>
      <c r="B300" s="239"/>
      <c r="C300" s="239"/>
      <c r="D300" s="239"/>
      <c r="E300" s="239"/>
      <c r="F300" s="239"/>
      <c r="G300" s="239"/>
      <c r="H300" s="239"/>
      <c r="I300" s="239"/>
      <c r="J300" s="239"/>
      <c r="K300" s="239"/>
      <c r="L300" s="239"/>
      <c r="M300" s="239"/>
      <c r="N300" s="240"/>
    </row>
    <row r="301" spans="1:14" s="64" customFormat="1" ht="12.75">
      <c r="A301" s="240"/>
      <c r="B301" s="239"/>
      <c r="C301" s="239"/>
      <c r="D301" s="239"/>
      <c r="E301" s="239"/>
      <c r="F301" s="239"/>
      <c r="G301" s="239"/>
      <c r="H301" s="239"/>
      <c r="I301" s="239"/>
      <c r="J301" s="239"/>
      <c r="K301" s="239"/>
      <c r="L301" s="239"/>
      <c r="M301" s="239"/>
      <c r="N301" s="240"/>
    </row>
    <row r="302" spans="1:14" ht="12.75">
      <c r="A302" s="240"/>
      <c r="B302" s="239"/>
      <c r="C302" s="239"/>
      <c r="D302" s="239"/>
      <c r="E302" s="239"/>
      <c r="F302" s="239"/>
      <c r="G302" s="239"/>
      <c r="H302" s="239"/>
      <c r="I302" s="239"/>
      <c r="J302" s="239"/>
      <c r="K302" s="239"/>
      <c r="L302" s="239"/>
      <c r="M302" s="239"/>
      <c r="N302" s="240"/>
    </row>
    <row r="303" spans="1:14" ht="12.75">
      <c r="A303" s="240"/>
      <c r="B303" s="239"/>
      <c r="C303" s="239"/>
      <c r="D303" s="239"/>
      <c r="E303" s="239"/>
      <c r="F303" s="239"/>
      <c r="G303" s="239"/>
      <c r="H303" s="239"/>
      <c r="I303" s="239"/>
      <c r="J303" s="239"/>
      <c r="K303" s="239"/>
      <c r="L303" s="239"/>
      <c r="M303" s="239"/>
      <c r="N303" s="240"/>
    </row>
  </sheetData>
  <sheetProtection selectLockedCells="1" selectUnlockedCells="1"/>
  <mergeCells count="17">
    <mergeCell ref="L1:M1"/>
    <mergeCell ref="D86:K86"/>
    <mergeCell ref="B1:C1"/>
    <mergeCell ref="D1:E1"/>
    <mergeCell ref="F1:G1"/>
    <mergeCell ref="H1:I1"/>
    <mergeCell ref="J1:K1"/>
    <mergeCell ref="B87:C87"/>
    <mergeCell ref="D87:K87"/>
    <mergeCell ref="A88:C88"/>
    <mergeCell ref="D88:K88"/>
    <mergeCell ref="N1:O1"/>
    <mergeCell ref="A84:C84"/>
    <mergeCell ref="D84:K84"/>
    <mergeCell ref="A85:C85"/>
    <mergeCell ref="D85:K85"/>
    <mergeCell ref="A86:C86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="115" zoomScaleNormal="115" zoomScaleSheetLayoutView="115" zoomScalePageLayoutView="0" workbookViewId="0" topLeftCell="A1">
      <pane ySplit="1" topLeftCell="A5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6.57421875" style="0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7.28125" style="0" customWidth="1"/>
    <col min="11" max="13" width="9.140625" style="0" hidden="1" customWidth="1"/>
    <col min="14" max="14" width="9.28125" style="0" hidden="1" customWidth="1"/>
    <col min="15" max="20" width="9.140625" style="0" hidden="1" customWidth="1"/>
    <col min="21" max="21" width="9.140625" style="0" customWidth="1"/>
  </cols>
  <sheetData>
    <row r="1" spans="1:13" ht="25.5" customHeight="1" thickBot="1">
      <c r="A1" s="412" t="str">
        <f>+Étlap!A2</f>
        <v>18. hét</v>
      </c>
      <c r="B1" s="412"/>
      <c r="C1" s="65" t="s">
        <v>72</v>
      </c>
      <c r="D1" s="65" t="s">
        <v>73</v>
      </c>
      <c r="E1" s="65" t="s">
        <v>74</v>
      </c>
      <c r="F1" s="65" t="s">
        <v>75</v>
      </c>
      <c r="G1" s="65" t="s">
        <v>76</v>
      </c>
      <c r="H1" s="120" t="s">
        <v>77</v>
      </c>
      <c r="I1" s="120" t="s">
        <v>78</v>
      </c>
      <c r="J1" s="66"/>
      <c r="K1" s="67"/>
      <c r="L1" s="67"/>
      <c r="M1" s="67"/>
    </row>
    <row r="2" spans="1:19" ht="12" customHeight="1">
      <c r="A2" s="68" t="s">
        <v>0</v>
      </c>
      <c r="B2" s="123"/>
      <c r="C2" s="138">
        <v>265</v>
      </c>
      <c r="D2" s="136">
        <v>265</v>
      </c>
      <c r="E2" s="69"/>
      <c r="F2" s="69">
        <v>265</v>
      </c>
      <c r="G2" s="70">
        <v>265</v>
      </c>
      <c r="H2" s="108"/>
      <c r="I2" s="109"/>
      <c r="J2" s="107" t="str">
        <f>A2</f>
        <v>RE1</v>
      </c>
      <c r="K2" s="67"/>
      <c r="L2" s="67"/>
      <c r="M2" s="67">
        <f>+C2*Megrendelőlap!D3</f>
        <v>0</v>
      </c>
      <c r="N2" s="67">
        <f>+D2*Megrendelőlap!F3</f>
        <v>0</v>
      </c>
      <c r="O2" s="67">
        <f>+E2*Megrendelőlap!H3</f>
        <v>0</v>
      </c>
      <c r="P2" s="67">
        <f>+F2*Megrendelőlap!J3</f>
        <v>0</v>
      </c>
      <c r="Q2" s="67">
        <f>+G2*Megrendelőlap!L3</f>
        <v>0</v>
      </c>
      <c r="R2" s="67">
        <f>+H2*Megrendelőlap!N3</f>
        <v>0</v>
      </c>
      <c r="S2" s="67">
        <f>+I2*Megrendelőlap!P3</f>
        <v>0</v>
      </c>
    </row>
    <row r="3" spans="1:19" ht="12" customHeight="1" thickBot="1">
      <c r="A3" s="71" t="s">
        <v>3</v>
      </c>
      <c r="B3" s="123"/>
      <c r="C3" s="138">
        <v>285</v>
      </c>
      <c r="D3" s="137">
        <v>315</v>
      </c>
      <c r="E3" s="72"/>
      <c r="F3" s="72">
        <v>295</v>
      </c>
      <c r="G3" s="73">
        <v>305</v>
      </c>
      <c r="H3" s="108"/>
      <c r="I3" s="109"/>
      <c r="J3" s="74" t="str">
        <f>A3</f>
        <v>RE2</v>
      </c>
      <c r="K3" s="67"/>
      <c r="L3" s="67"/>
      <c r="M3" s="67">
        <f>+C3*Megrendelőlap!D4</f>
        <v>0</v>
      </c>
      <c r="N3" s="67">
        <f>+D3*Megrendelőlap!F4</f>
        <v>0</v>
      </c>
      <c r="O3" s="67">
        <f>+E3*Megrendelőlap!H4</f>
        <v>0</v>
      </c>
      <c r="P3" s="67">
        <f>+F3*Megrendelőlap!J4</f>
        <v>0</v>
      </c>
      <c r="Q3" s="67">
        <f>+G3*Megrendelőlap!L4</f>
        <v>0</v>
      </c>
      <c r="R3" s="67">
        <f>+H3*Megrendelőlap!N4</f>
        <v>0</v>
      </c>
      <c r="S3" s="67">
        <f>+I3*Megrendelőlap!P4</f>
        <v>0</v>
      </c>
    </row>
    <row r="4" spans="1:19" ht="12" customHeight="1">
      <c r="A4" s="68" t="s">
        <v>4</v>
      </c>
      <c r="B4" s="123"/>
      <c r="C4" s="138">
        <v>825</v>
      </c>
      <c r="D4" s="137">
        <v>795</v>
      </c>
      <c r="E4" s="72">
        <v>750</v>
      </c>
      <c r="F4" s="72">
        <v>785</v>
      </c>
      <c r="G4" s="73">
        <v>720</v>
      </c>
      <c r="H4" s="110"/>
      <c r="I4" s="109"/>
      <c r="J4" s="107" t="str">
        <f aca="true" t="shared" si="0" ref="J4:J68">A4</f>
        <v>A1</v>
      </c>
      <c r="L4" s="67"/>
      <c r="M4" s="67">
        <f>+C4*Megrendelőlap!D5</f>
        <v>0</v>
      </c>
      <c r="N4" s="67">
        <f>+D4*Megrendelőlap!F5</f>
        <v>0</v>
      </c>
      <c r="O4" s="67">
        <f>+E4*Megrendelőlap!H5</f>
        <v>0</v>
      </c>
      <c r="P4" s="67">
        <f>+F4*Megrendelőlap!J5</f>
        <v>0</v>
      </c>
      <c r="Q4" s="67">
        <f>+G4*Megrendelőlap!L5</f>
        <v>0</v>
      </c>
      <c r="R4" s="67">
        <f>+H4*Megrendelőlap!N5</f>
        <v>0</v>
      </c>
      <c r="S4" s="67">
        <f>+I4*Megrendelőlap!P5</f>
        <v>0</v>
      </c>
    </row>
    <row r="5" spans="1:19" ht="12" customHeight="1" thickBot="1">
      <c r="A5" s="71" t="s">
        <v>6</v>
      </c>
      <c r="B5" s="123"/>
      <c r="C5" s="138">
        <v>785</v>
      </c>
      <c r="D5" s="137">
        <v>830</v>
      </c>
      <c r="E5" s="72"/>
      <c r="F5" s="72">
        <v>840</v>
      </c>
      <c r="G5" s="73">
        <v>825</v>
      </c>
      <c r="H5" s="110"/>
      <c r="I5" s="109"/>
      <c r="J5" s="74" t="str">
        <f t="shared" si="0"/>
        <v>A2</v>
      </c>
      <c r="K5" s="75"/>
      <c r="L5" s="67"/>
      <c r="M5" s="67">
        <f>+C5*Megrendelőlap!D6</f>
        <v>0</v>
      </c>
      <c r="N5" s="67">
        <f>+D5*Megrendelőlap!F6</f>
        <v>0</v>
      </c>
      <c r="O5" s="67">
        <f>+E5*Megrendelőlap!H6</f>
        <v>0</v>
      </c>
      <c r="P5" s="67">
        <f>+F5*Megrendelőlap!J6</f>
        <v>0</v>
      </c>
      <c r="Q5" s="67">
        <f>+G5*Megrendelőlap!L6</f>
        <v>0</v>
      </c>
      <c r="R5" s="67">
        <f>+H5*Megrendelőlap!N6</f>
        <v>0</v>
      </c>
      <c r="S5" s="67">
        <f>+I5*Megrendelőlap!P6</f>
        <v>0</v>
      </c>
    </row>
    <row r="6" spans="1:19" ht="12" customHeight="1">
      <c r="A6" s="71" t="s">
        <v>7</v>
      </c>
      <c r="B6" s="123"/>
      <c r="C6" s="138">
        <v>795</v>
      </c>
      <c r="D6" s="137">
        <v>805</v>
      </c>
      <c r="E6" s="72">
        <v>840</v>
      </c>
      <c r="F6" s="72">
        <v>775</v>
      </c>
      <c r="G6" s="73">
        <v>840</v>
      </c>
      <c r="H6" s="108"/>
      <c r="I6" s="109"/>
      <c r="J6" s="107" t="str">
        <f t="shared" si="0"/>
        <v>A3</v>
      </c>
      <c r="L6" s="67"/>
      <c r="M6" s="67">
        <f>+C6*Megrendelőlap!D7</f>
        <v>0</v>
      </c>
      <c r="N6" s="67">
        <f>+D6*Megrendelőlap!F7</f>
        <v>0</v>
      </c>
      <c r="O6" s="67">
        <f>+E6*Megrendelőlap!H7</f>
        <v>0</v>
      </c>
      <c r="P6" s="67">
        <f>+F6*Megrendelőlap!J7</f>
        <v>0</v>
      </c>
      <c r="Q6" s="67">
        <f>+G6*Megrendelőlap!L7</f>
        <v>0</v>
      </c>
      <c r="R6" s="67">
        <f>+H6*Megrendelőlap!N7</f>
        <v>0</v>
      </c>
      <c r="S6" s="67">
        <f>+I6*Megrendelőlap!P7</f>
        <v>0</v>
      </c>
    </row>
    <row r="7" spans="1:19" ht="12" customHeight="1" thickBot="1">
      <c r="A7" s="71" t="s">
        <v>8</v>
      </c>
      <c r="B7" s="123"/>
      <c r="C7" s="138">
        <v>955</v>
      </c>
      <c r="D7" s="137">
        <v>905</v>
      </c>
      <c r="E7" s="72"/>
      <c r="F7" s="72">
        <v>935</v>
      </c>
      <c r="G7" s="73">
        <v>910</v>
      </c>
      <c r="H7" s="108"/>
      <c r="I7" s="109"/>
      <c r="J7" s="74" t="str">
        <f t="shared" si="0"/>
        <v>B</v>
      </c>
      <c r="L7" s="67"/>
      <c r="M7" s="67">
        <f>+C7*Megrendelőlap!D8</f>
        <v>0</v>
      </c>
      <c r="N7" s="67">
        <f>+D7*Megrendelőlap!F8</f>
        <v>0</v>
      </c>
      <c r="O7" s="67">
        <f>+E7*Megrendelőlap!H8</f>
        <v>0</v>
      </c>
      <c r="P7" s="67">
        <f>+F7*Megrendelőlap!J8</f>
        <v>0</v>
      </c>
      <c r="Q7" s="67">
        <f>+G7*Megrendelőlap!L8</f>
        <v>0</v>
      </c>
      <c r="R7" s="67">
        <f>+H7*Megrendelőlap!N8</f>
        <v>0</v>
      </c>
      <c r="S7" s="67">
        <f>+I7*Megrendelőlap!P8</f>
        <v>0</v>
      </c>
    </row>
    <row r="8" spans="1:19" ht="12" customHeight="1">
      <c r="A8" s="71" t="s">
        <v>10</v>
      </c>
      <c r="B8" s="123"/>
      <c r="C8" s="138">
        <v>1795</v>
      </c>
      <c r="D8" s="137">
        <v>1880</v>
      </c>
      <c r="E8" s="72"/>
      <c r="F8" s="72">
        <v>1785</v>
      </c>
      <c r="G8" s="73">
        <v>1820</v>
      </c>
      <c r="H8" s="108"/>
      <c r="I8" s="109"/>
      <c r="J8" s="107" t="str">
        <f t="shared" si="0"/>
        <v>C</v>
      </c>
      <c r="L8" s="67"/>
      <c r="M8" s="67">
        <f>+C8*Megrendelőlap!D9</f>
        <v>0</v>
      </c>
      <c r="N8" s="67">
        <f>+D8*Megrendelőlap!F9</f>
        <v>0</v>
      </c>
      <c r="O8" s="67">
        <f>+E8*Megrendelőlap!H9</f>
        <v>0</v>
      </c>
      <c r="P8" s="67">
        <f>+F8*Megrendelőlap!J9</f>
        <v>0</v>
      </c>
      <c r="Q8" s="67">
        <f>+G8*Megrendelőlap!L9</f>
        <v>0</v>
      </c>
      <c r="R8" s="67">
        <f>+H8*Megrendelőlap!N9</f>
        <v>0</v>
      </c>
      <c r="S8" s="67">
        <f>+I8*Megrendelőlap!P9</f>
        <v>0</v>
      </c>
    </row>
    <row r="9" spans="1:19" ht="12" customHeight="1" thickBot="1">
      <c r="A9" s="71" t="s">
        <v>12</v>
      </c>
      <c r="B9" s="123"/>
      <c r="C9" s="138">
        <v>810</v>
      </c>
      <c r="D9" s="137">
        <v>755</v>
      </c>
      <c r="E9" s="72"/>
      <c r="F9" s="72">
        <v>805</v>
      </c>
      <c r="G9" s="73">
        <v>955</v>
      </c>
      <c r="H9" s="108"/>
      <c r="I9" s="109"/>
      <c r="J9" s="74" t="str">
        <f t="shared" si="0"/>
        <v>D</v>
      </c>
      <c r="K9" s="76"/>
      <c r="L9" s="67"/>
      <c r="M9" s="67">
        <f>+C9*Megrendelőlap!D10</f>
        <v>0</v>
      </c>
      <c r="N9" s="67">
        <f>+D9*Megrendelőlap!F10</f>
        <v>0</v>
      </c>
      <c r="O9" s="67">
        <f>+E9*Megrendelőlap!H10</f>
        <v>0</v>
      </c>
      <c r="P9" s="67">
        <f>+F9*Megrendelőlap!J10</f>
        <v>0</v>
      </c>
      <c r="Q9" s="67">
        <f>+G9*Megrendelőlap!L10</f>
        <v>0</v>
      </c>
      <c r="R9" s="67">
        <f>+H9*Megrendelőlap!N10</f>
        <v>0</v>
      </c>
      <c r="S9" s="67">
        <f>+I9*Megrendelőlap!P10</f>
        <v>0</v>
      </c>
    </row>
    <row r="10" spans="1:19" ht="12" customHeight="1">
      <c r="A10" s="71" t="s">
        <v>79</v>
      </c>
      <c r="B10" s="123"/>
      <c r="C10" s="138">
        <v>1535</v>
      </c>
      <c r="D10" s="137">
        <v>1570</v>
      </c>
      <c r="E10" s="72"/>
      <c r="F10" s="72">
        <v>1685</v>
      </c>
      <c r="G10" s="73">
        <v>1605</v>
      </c>
      <c r="H10" s="108"/>
      <c r="I10" s="109"/>
      <c r="J10" s="107" t="str">
        <f t="shared" si="0"/>
        <v>E1</v>
      </c>
      <c r="L10" s="67"/>
      <c r="M10" s="67">
        <f>+C10*Megrendelőlap!D11</f>
        <v>0</v>
      </c>
      <c r="N10" s="67">
        <f>+D10*Megrendelőlap!F11</f>
        <v>0</v>
      </c>
      <c r="O10" s="67">
        <f>+E10*Megrendelőlap!H11</f>
        <v>0</v>
      </c>
      <c r="P10" s="67">
        <f>+F10*Megrendelőlap!J11</f>
        <v>0</v>
      </c>
      <c r="Q10" s="67">
        <f>+G10*Megrendelőlap!L11</f>
        <v>0</v>
      </c>
      <c r="R10" s="67">
        <f>+H10*Megrendelőlap!N11</f>
        <v>0</v>
      </c>
      <c r="S10" s="67">
        <f>+I10*Megrendelőlap!P11</f>
        <v>0</v>
      </c>
    </row>
    <row r="11" spans="1:19" ht="12" customHeight="1" thickBot="1">
      <c r="A11" s="71" t="s">
        <v>80</v>
      </c>
      <c r="B11" s="123"/>
      <c r="C11" s="138">
        <v>1520</v>
      </c>
      <c r="D11" s="159">
        <v>1590</v>
      </c>
      <c r="E11" s="72"/>
      <c r="F11" s="72">
        <v>1785</v>
      </c>
      <c r="G11" s="205"/>
      <c r="H11" s="108"/>
      <c r="I11" s="109"/>
      <c r="J11" s="74" t="str">
        <f t="shared" si="0"/>
        <v>E2</v>
      </c>
      <c r="L11" s="67"/>
      <c r="M11" s="67">
        <f>+C11*Megrendelőlap!D12</f>
        <v>0</v>
      </c>
      <c r="N11" s="67">
        <f>+D11*Megrendelőlap!F12</f>
        <v>0</v>
      </c>
      <c r="O11" s="67">
        <f>+E11*Megrendelőlap!H12</f>
        <v>0</v>
      </c>
      <c r="P11" s="67">
        <f>+F11*Megrendelőlap!J12</f>
        <v>0</v>
      </c>
      <c r="Q11" s="67">
        <f>+G11*Megrendelőlap!L12</f>
        <v>0</v>
      </c>
      <c r="R11" s="67">
        <f>+H11*Megrendelőlap!N12</f>
        <v>0</v>
      </c>
      <c r="S11" s="67">
        <f>+I11*Megrendelőlap!P12</f>
        <v>0</v>
      </c>
    </row>
    <row r="12" spans="1:19" ht="12" customHeight="1">
      <c r="A12" s="71" t="s">
        <v>81</v>
      </c>
      <c r="B12" s="123"/>
      <c r="C12" s="138">
        <v>1485</v>
      </c>
      <c r="D12" s="137">
        <v>1580</v>
      </c>
      <c r="E12" s="72">
        <v>1585</v>
      </c>
      <c r="F12" s="72">
        <v>1565</v>
      </c>
      <c r="G12" s="73">
        <v>1530</v>
      </c>
      <c r="H12" s="108"/>
      <c r="I12" s="109"/>
      <c r="J12" s="107" t="str">
        <f t="shared" si="0"/>
        <v>F1</v>
      </c>
      <c r="L12" s="67"/>
      <c r="M12" s="67">
        <f>+C12*Megrendelőlap!D13</f>
        <v>0</v>
      </c>
      <c r="N12" s="67">
        <f>+D12*Megrendelőlap!F13</f>
        <v>0</v>
      </c>
      <c r="O12" s="67">
        <f>+E12*Megrendelőlap!H13</f>
        <v>0</v>
      </c>
      <c r="P12" s="67">
        <f>+F12*Megrendelőlap!J13</f>
        <v>0</v>
      </c>
      <c r="Q12" s="67">
        <f>+G12*Megrendelőlap!L13</f>
        <v>0</v>
      </c>
      <c r="R12" s="67">
        <f>+H12*Megrendelőlap!N13</f>
        <v>0</v>
      </c>
      <c r="S12" s="67">
        <f>+I12*Megrendelőlap!P13</f>
        <v>0</v>
      </c>
    </row>
    <row r="13" spans="1:19" ht="12" customHeight="1" thickBot="1">
      <c r="A13" s="71" t="s">
        <v>82</v>
      </c>
      <c r="B13" s="123"/>
      <c r="C13" s="138">
        <v>1645</v>
      </c>
      <c r="D13" s="137">
        <v>1585</v>
      </c>
      <c r="E13" s="72">
        <v>1495</v>
      </c>
      <c r="F13" s="72">
        <v>1585</v>
      </c>
      <c r="G13" s="73">
        <v>1450</v>
      </c>
      <c r="H13" s="108"/>
      <c r="I13" s="109"/>
      <c r="J13" s="74" t="str">
        <f t="shared" si="0"/>
        <v>F2</v>
      </c>
      <c r="L13" s="67"/>
      <c r="M13" s="67">
        <f>+C13*Megrendelőlap!D14</f>
        <v>0</v>
      </c>
      <c r="N13" s="67">
        <f>+D13*Megrendelőlap!F14</f>
        <v>0</v>
      </c>
      <c r="O13" s="67">
        <f>+E13*Megrendelőlap!H14</f>
        <v>0</v>
      </c>
      <c r="P13" s="67">
        <f>+F13*Megrendelőlap!J14</f>
        <v>0</v>
      </c>
      <c r="Q13" s="67">
        <f>+G13*Megrendelőlap!L14</f>
        <v>0</v>
      </c>
      <c r="R13" s="67">
        <f>+H13*Megrendelőlap!N14</f>
        <v>0</v>
      </c>
      <c r="S13" s="67">
        <f>+I13*Megrendelőlap!P14</f>
        <v>0</v>
      </c>
    </row>
    <row r="14" spans="1:19" ht="12" customHeight="1">
      <c r="A14" s="71" t="s">
        <v>20</v>
      </c>
      <c r="B14" s="123"/>
      <c r="C14" s="138">
        <v>1575</v>
      </c>
      <c r="D14" s="137">
        <v>1605</v>
      </c>
      <c r="E14" s="72"/>
      <c r="F14" s="72">
        <v>1490</v>
      </c>
      <c r="G14" s="73">
        <v>1545</v>
      </c>
      <c r="H14" s="110"/>
      <c r="I14" s="109"/>
      <c r="J14" s="107" t="str">
        <f t="shared" si="0"/>
        <v>G</v>
      </c>
      <c r="L14" s="67"/>
      <c r="M14" s="67">
        <f>+C14*Megrendelőlap!D15</f>
        <v>0</v>
      </c>
      <c r="N14" s="67">
        <f>+D14*Megrendelőlap!F15</f>
        <v>0</v>
      </c>
      <c r="O14" s="67">
        <f>+E14*Megrendelőlap!H15</f>
        <v>0</v>
      </c>
      <c r="P14" s="67">
        <f>+F14*Megrendelőlap!J15</f>
        <v>0</v>
      </c>
      <c r="Q14" s="67">
        <f>+G14*Megrendelőlap!L15</f>
        <v>0</v>
      </c>
      <c r="R14" s="67">
        <f>+H14*Megrendelőlap!N15</f>
        <v>0</v>
      </c>
      <c r="S14" s="67">
        <f>+I14*Megrendelőlap!P15</f>
        <v>0</v>
      </c>
    </row>
    <row r="15" spans="1:19" ht="12" customHeight="1" thickBot="1">
      <c r="A15" s="71" t="s">
        <v>22</v>
      </c>
      <c r="B15" s="123"/>
      <c r="C15" s="138">
        <v>1640</v>
      </c>
      <c r="D15" s="137">
        <v>1705</v>
      </c>
      <c r="E15" s="72">
        <v>1710</v>
      </c>
      <c r="F15" s="72">
        <v>1640</v>
      </c>
      <c r="G15" s="73">
        <v>1660</v>
      </c>
      <c r="H15" s="110"/>
      <c r="I15" s="109"/>
      <c r="J15" s="74" t="str">
        <f t="shared" si="0"/>
        <v>H1</v>
      </c>
      <c r="L15" s="67"/>
      <c r="M15" s="67">
        <f>+C15*Megrendelőlap!D16</f>
        <v>0</v>
      </c>
      <c r="N15" s="67">
        <f>+D15*Megrendelőlap!F16</f>
        <v>0</v>
      </c>
      <c r="O15" s="67">
        <f>+E15*Megrendelőlap!H16</f>
        <v>0</v>
      </c>
      <c r="P15" s="67">
        <f>+F15*Megrendelőlap!J16</f>
        <v>0</v>
      </c>
      <c r="Q15" s="67">
        <f>+G15*Megrendelőlap!L16</f>
        <v>0</v>
      </c>
      <c r="R15" s="67">
        <f>+H15*Megrendelőlap!N16</f>
        <v>0</v>
      </c>
      <c r="S15" s="67">
        <f>+I15*Megrendelőlap!P16</f>
        <v>0</v>
      </c>
    </row>
    <row r="16" spans="1:19" ht="12" customHeight="1">
      <c r="A16" s="71" t="s">
        <v>24</v>
      </c>
      <c r="B16" s="123"/>
      <c r="C16" s="138">
        <v>1620</v>
      </c>
      <c r="D16" s="137">
        <v>1770</v>
      </c>
      <c r="E16" s="72"/>
      <c r="F16" s="72">
        <v>1745</v>
      </c>
      <c r="G16" s="73">
        <v>1780</v>
      </c>
      <c r="H16" s="110"/>
      <c r="I16" s="109"/>
      <c r="J16" s="107" t="str">
        <f t="shared" si="0"/>
        <v>H2</v>
      </c>
      <c r="L16" s="67"/>
      <c r="M16" s="67"/>
      <c r="N16" s="67"/>
      <c r="O16" s="67"/>
      <c r="P16" s="67"/>
      <c r="Q16" s="67"/>
      <c r="R16" s="67"/>
      <c r="S16" s="67"/>
    </row>
    <row r="17" spans="1:19" ht="12" customHeight="1" thickBot="1">
      <c r="A17" s="71" t="s">
        <v>315</v>
      </c>
      <c r="B17" s="123"/>
      <c r="C17" s="138">
        <v>1980</v>
      </c>
      <c r="D17" s="137">
        <v>2150</v>
      </c>
      <c r="E17" s="72"/>
      <c r="F17" s="72">
        <v>1885</v>
      </c>
      <c r="G17" s="73">
        <v>2320</v>
      </c>
      <c r="H17" s="110"/>
      <c r="I17" s="109"/>
      <c r="J17" s="74" t="str">
        <f t="shared" si="0"/>
        <v>H3</v>
      </c>
      <c r="L17" s="67"/>
      <c r="M17" s="67"/>
      <c r="N17" s="67"/>
      <c r="O17" s="67"/>
      <c r="P17" s="67"/>
      <c r="Q17" s="67"/>
      <c r="R17" s="67"/>
      <c r="S17" s="67"/>
    </row>
    <row r="18" spans="1:19" ht="12" customHeight="1">
      <c r="A18" s="71" t="s">
        <v>25</v>
      </c>
      <c r="B18" s="123"/>
      <c r="C18" s="138">
        <v>1735</v>
      </c>
      <c r="D18" s="137">
        <v>1825</v>
      </c>
      <c r="E18" s="72">
        <v>1805</v>
      </c>
      <c r="F18" s="72">
        <v>1820</v>
      </c>
      <c r="G18" s="73">
        <v>1750</v>
      </c>
      <c r="H18" s="110"/>
      <c r="I18" s="109"/>
      <c r="J18" s="107" t="str">
        <f t="shared" si="0"/>
        <v>I</v>
      </c>
      <c r="L18" s="67"/>
      <c r="M18" s="67">
        <f>+C18*Megrendelőlap!D17</f>
        <v>0</v>
      </c>
      <c r="N18" s="67">
        <f>+D18*Megrendelőlap!F17</f>
        <v>0</v>
      </c>
      <c r="O18" s="67">
        <f>+E18*Megrendelőlap!H17</f>
        <v>0</v>
      </c>
      <c r="P18" s="67">
        <f>+F18*Megrendelőlap!J17</f>
        <v>0</v>
      </c>
      <c r="Q18" s="67">
        <f>+G18*Megrendelőlap!L17</f>
        <v>0</v>
      </c>
      <c r="R18" s="67">
        <f>+H18*Megrendelőlap!N17</f>
        <v>0</v>
      </c>
      <c r="S18" s="67">
        <f>+I18*Megrendelőlap!P17</f>
        <v>0</v>
      </c>
    </row>
    <row r="19" spans="1:19" ht="12" customHeight="1" thickBot="1">
      <c r="A19" s="71" t="s">
        <v>27</v>
      </c>
      <c r="B19" s="123"/>
      <c r="C19" s="138">
        <v>1840</v>
      </c>
      <c r="D19" s="137">
        <v>1805</v>
      </c>
      <c r="E19" s="72"/>
      <c r="F19" s="72">
        <v>1830</v>
      </c>
      <c r="G19" s="73">
        <v>1840</v>
      </c>
      <c r="H19" s="108"/>
      <c r="I19" s="109"/>
      <c r="J19" s="74" t="str">
        <f t="shared" si="0"/>
        <v>J</v>
      </c>
      <c r="L19" s="67"/>
      <c r="M19" s="67">
        <f>+C19*Megrendelőlap!D18</f>
        <v>0</v>
      </c>
      <c r="N19" s="67">
        <f>+D19*Megrendelőlap!F18</f>
        <v>0</v>
      </c>
      <c r="O19" s="67">
        <f>+E19*Megrendelőlap!H18</f>
        <v>0</v>
      </c>
      <c r="P19" s="67">
        <f>+F19*Megrendelőlap!J18</f>
        <v>0</v>
      </c>
      <c r="Q19" s="67">
        <f>+G19*Megrendelőlap!L18</f>
        <v>0</v>
      </c>
      <c r="R19" s="67">
        <f>+H19*Megrendelőlap!N18</f>
        <v>0</v>
      </c>
      <c r="S19" s="67">
        <f>+I19*Megrendelőlap!P18</f>
        <v>0</v>
      </c>
    </row>
    <row r="20" spans="1:19" ht="12" customHeight="1">
      <c r="A20" s="71" t="s">
        <v>83</v>
      </c>
      <c r="B20" s="123"/>
      <c r="C20" s="138">
        <v>1850</v>
      </c>
      <c r="D20" s="137">
        <v>1830</v>
      </c>
      <c r="E20" s="72"/>
      <c r="F20" s="72">
        <v>1835</v>
      </c>
      <c r="G20" s="73">
        <v>1925</v>
      </c>
      <c r="H20" s="108"/>
      <c r="I20" s="109"/>
      <c r="J20" s="107" t="str">
        <f t="shared" si="0"/>
        <v>K1</v>
      </c>
      <c r="L20" s="67"/>
      <c r="M20" s="67">
        <f>+C20*Megrendelőlap!D19</f>
        <v>0</v>
      </c>
      <c r="N20" s="67">
        <f>+D20*Megrendelőlap!F19</f>
        <v>0</v>
      </c>
      <c r="O20" s="67">
        <f>+E20*Megrendelőlap!H19</f>
        <v>0</v>
      </c>
      <c r="P20" s="67">
        <f>+F20*Megrendelőlap!J19</f>
        <v>0</v>
      </c>
      <c r="Q20" s="67">
        <f>+G20*Megrendelőlap!L19</f>
        <v>0</v>
      </c>
      <c r="R20" s="67">
        <f>+H20*Megrendelőlap!N19</f>
        <v>0</v>
      </c>
      <c r="S20" s="67">
        <f>+I20*Megrendelőlap!P19</f>
        <v>0</v>
      </c>
    </row>
    <row r="21" spans="1:19" ht="12" customHeight="1" thickBot="1">
      <c r="A21" s="71" t="s">
        <v>84</v>
      </c>
      <c r="B21" s="123"/>
      <c r="C21" s="138">
        <v>1875</v>
      </c>
      <c r="D21" s="137">
        <v>1835</v>
      </c>
      <c r="E21" s="72"/>
      <c r="F21" s="72">
        <v>1840</v>
      </c>
      <c r="G21" s="73">
        <v>1870</v>
      </c>
      <c r="H21" s="108"/>
      <c r="I21" s="109"/>
      <c r="J21" s="74" t="str">
        <f t="shared" si="0"/>
        <v>K2</v>
      </c>
      <c r="L21" s="67"/>
      <c r="M21" s="67">
        <f>+C21*Megrendelőlap!D20</f>
        <v>0</v>
      </c>
      <c r="N21" s="67">
        <f>+D21*Megrendelőlap!F20</f>
        <v>0</v>
      </c>
      <c r="O21" s="67">
        <f>+E21*Megrendelőlap!H20</f>
        <v>0</v>
      </c>
      <c r="P21" s="67">
        <f>+F21*Megrendelőlap!J20</f>
        <v>0</v>
      </c>
      <c r="Q21" s="67">
        <f>+G21*Megrendelőlap!L20</f>
        <v>0</v>
      </c>
      <c r="R21" s="67">
        <f>+H21*Megrendelőlap!N20</f>
        <v>0</v>
      </c>
      <c r="S21" s="67">
        <f>+I21*Megrendelőlap!P20</f>
        <v>0</v>
      </c>
    </row>
    <row r="22" spans="1:19" ht="12" customHeight="1">
      <c r="A22" s="71" t="s">
        <v>85</v>
      </c>
      <c r="B22" s="123"/>
      <c r="C22" s="138">
        <v>1840</v>
      </c>
      <c r="D22" s="137">
        <v>1850</v>
      </c>
      <c r="E22" s="72"/>
      <c r="F22" s="72">
        <v>1865</v>
      </c>
      <c r="G22" s="73">
        <v>1820</v>
      </c>
      <c r="H22" s="108"/>
      <c r="I22" s="109"/>
      <c r="J22" s="107" t="str">
        <f t="shared" si="0"/>
        <v>L1</v>
      </c>
      <c r="L22" s="67"/>
      <c r="M22" s="67">
        <f>+C22*Megrendelőlap!D21</f>
        <v>0</v>
      </c>
      <c r="N22" s="67">
        <f>+D22*Megrendelőlap!F21</f>
        <v>0</v>
      </c>
      <c r="O22" s="67">
        <f>+E22*Megrendelőlap!H21</f>
        <v>0</v>
      </c>
      <c r="P22" s="67">
        <f>+F22*Megrendelőlap!J21</f>
        <v>0</v>
      </c>
      <c r="Q22" s="67">
        <f>+G22*Megrendelőlap!L21</f>
        <v>0</v>
      </c>
      <c r="R22" s="67">
        <f>+H22*Megrendelőlap!N21</f>
        <v>0</v>
      </c>
      <c r="S22" s="67">
        <f>+I22*Megrendelőlap!P21</f>
        <v>0</v>
      </c>
    </row>
    <row r="23" spans="1:19" ht="12" customHeight="1" thickBot="1">
      <c r="A23" s="71" t="s">
        <v>86</v>
      </c>
      <c r="B23" s="123"/>
      <c r="C23" s="138">
        <v>1860</v>
      </c>
      <c r="D23" s="137">
        <v>1845</v>
      </c>
      <c r="E23" s="72"/>
      <c r="F23" s="72">
        <v>1870</v>
      </c>
      <c r="G23" s="73">
        <v>1830</v>
      </c>
      <c r="H23" s="108"/>
      <c r="I23" s="109"/>
      <c r="J23" s="74" t="str">
        <f t="shared" si="0"/>
        <v>L2</v>
      </c>
      <c r="L23" s="67"/>
      <c r="M23" s="67">
        <f>+C23*Megrendelőlap!D22</f>
        <v>0</v>
      </c>
      <c r="N23" s="67">
        <f>+D23*Megrendelőlap!F22</f>
        <v>0</v>
      </c>
      <c r="O23" s="67">
        <f>+E23*Megrendelőlap!H22</f>
        <v>0</v>
      </c>
      <c r="P23" s="67">
        <f>+F23*Megrendelőlap!J22</f>
        <v>0</v>
      </c>
      <c r="Q23" s="67">
        <f>+G23*Megrendelőlap!L22</f>
        <v>0</v>
      </c>
      <c r="R23" s="67">
        <f>+H23*Megrendelőlap!N22</f>
        <v>0</v>
      </c>
      <c r="S23" s="67">
        <f>+I23*Megrendelőlap!P22</f>
        <v>0</v>
      </c>
    </row>
    <row r="24" spans="1:19" ht="12" customHeight="1">
      <c r="A24" s="71" t="s">
        <v>87</v>
      </c>
      <c r="B24" s="123"/>
      <c r="C24" s="138">
        <v>1890</v>
      </c>
      <c r="D24" s="137">
        <v>1840</v>
      </c>
      <c r="E24" s="72"/>
      <c r="F24" s="72">
        <v>1850</v>
      </c>
      <c r="G24" s="73">
        <v>1860</v>
      </c>
      <c r="H24" s="110"/>
      <c r="I24" s="109"/>
      <c r="J24" s="107" t="str">
        <f t="shared" si="0"/>
        <v>M1</v>
      </c>
      <c r="L24" s="67"/>
      <c r="M24" s="67">
        <f>+C24*Megrendelőlap!D23</f>
        <v>0</v>
      </c>
      <c r="N24" s="67">
        <f>+D24*Megrendelőlap!F23</f>
        <v>0</v>
      </c>
      <c r="O24" s="67">
        <f>+E24*Megrendelőlap!H23</f>
        <v>0</v>
      </c>
      <c r="P24" s="67">
        <f>+F24*Megrendelőlap!J23</f>
        <v>0</v>
      </c>
      <c r="Q24" s="67">
        <f>+G24*Megrendelőlap!L23</f>
        <v>0</v>
      </c>
      <c r="R24" s="67">
        <f>+H24*Megrendelőlap!N23</f>
        <v>0</v>
      </c>
      <c r="S24" s="67">
        <f>+I24*Megrendelőlap!P23</f>
        <v>0</v>
      </c>
    </row>
    <row r="25" spans="1:19" ht="12" customHeight="1" thickBot="1">
      <c r="A25" s="71" t="s">
        <v>88</v>
      </c>
      <c r="B25" s="123"/>
      <c r="C25" s="138">
        <v>1895</v>
      </c>
      <c r="D25" s="137">
        <v>1880</v>
      </c>
      <c r="E25" s="72"/>
      <c r="F25" s="72">
        <v>1905</v>
      </c>
      <c r="G25" s="73">
        <v>1855</v>
      </c>
      <c r="H25" s="110"/>
      <c r="I25" s="109"/>
      <c r="J25" s="74" t="str">
        <f t="shared" si="0"/>
        <v>M2</v>
      </c>
      <c r="L25" s="67"/>
      <c r="M25" s="67">
        <f>+C25*Megrendelőlap!D24</f>
        <v>0</v>
      </c>
      <c r="N25" s="67">
        <f>+D25*Megrendelőlap!F24</f>
        <v>0</v>
      </c>
      <c r="O25" s="67">
        <f>+E25*Megrendelőlap!H24</f>
        <v>0</v>
      </c>
      <c r="P25" s="67">
        <f>+F25*Megrendelőlap!J24</f>
        <v>0</v>
      </c>
      <c r="Q25" s="67">
        <f>+G25*Megrendelőlap!L24</f>
        <v>0</v>
      </c>
      <c r="R25" s="67">
        <f>+H25*Megrendelőlap!N24</f>
        <v>0</v>
      </c>
      <c r="S25" s="67">
        <f>+I25*Megrendelőlap!P24</f>
        <v>0</v>
      </c>
    </row>
    <row r="26" spans="1:19" ht="12" customHeight="1">
      <c r="A26" s="71" t="s">
        <v>33</v>
      </c>
      <c r="B26" s="123"/>
      <c r="C26" s="138">
        <v>1870</v>
      </c>
      <c r="D26" s="137">
        <v>1795</v>
      </c>
      <c r="E26" s="72"/>
      <c r="F26" s="72">
        <v>1860</v>
      </c>
      <c r="G26" s="73">
        <v>1850</v>
      </c>
      <c r="H26" s="110"/>
      <c r="I26" s="109"/>
      <c r="J26" s="107" t="str">
        <f t="shared" si="0"/>
        <v>N</v>
      </c>
      <c r="L26" s="67"/>
      <c r="M26" s="67">
        <f>+C26*Megrendelőlap!D25</f>
        <v>0</v>
      </c>
      <c r="N26" s="67">
        <f>+D26*Megrendelőlap!F25</f>
        <v>0</v>
      </c>
      <c r="O26" s="67">
        <f>+E26*Megrendelőlap!H25</f>
        <v>0</v>
      </c>
      <c r="P26" s="67">
        <f>+F26*Megrendelőlap!J25</f>
        <v>0</v>
      </c>
      <c r="Q26" s="67">
        <f>+G26*Megrendelőlap!L25</f>
        <v>0</v>
      </c>
      <c r="R26" s="67">
        <f>+H26*Megrendelőlap!N25</f>
        <v>0</v>
      </c>
      <c r="S26" s="67">
        <f>+I26*Megrendelőlap!P25</f>
        <v>0</v>
      </c>
    </row>
    <row r="27" spans="1:19" ht="12" customHeight="1" thickBot="1">
      <c r="A27" s="71" t="s">
        <v>89</v>
      </c>
      <c r="B27" s="123"/>
      <c r="C27" s="138">
        <v>1920</v>
      </c>
      <c r="D27" s="137">
        <v>1910</v>
      </c>
      <c r="E27" s="72"/>
      <c r="F27" s="72">
        <v>2465</v>
      </c>
      <c r="G27" s="73">
        <v>2005</v>
      </c>
      <c r="H27" s="108"/>
      <c r="I27" s="109"/>
      <c r="J27" s="74" t="str">
        <f t="shared" si="0"/>
        <v>O1</v>
      </c>
      <c r="L27" s="67"/>
      <c r="M27" s="67">
        <f>+C27*Megrendelőlap!D26</f>
        <v>0</v>
      </c>
      <c r="N27" s="67">
        <f>+D27*Megrendelőlap!F26</f>
        <v>0</v>
      </c>
      <c r="O27" s="67">
        <f>+E27*Megrendelőlap!H26</f>
        <v>0</v>
      </c>
      <c r="P27" s="67">
        <f>+F27*Megrendelőlap!J26</f>
        <v>0</v>
      </c>
      <c r="Q27" s="67">
        <f>+G27*Megrendelőlap!L26</f>
        <v>0</v>
      </c>
      <c r="R27" s="67">
        <f>+H27*Megrendelőlap!N26</f>
        <v>0</v>
      </c>
      <c r="S27" s="67">
        <f>+I27*Megrendelőlap!P26</f>
        <v>0</v>
      </c>
    </row>
    <row r="28" spans="1:19" ht="12" customHeight="1" thickBot="1">
      <c r="A28" s="182" t="s">
        <v>90</v>
      </c>
      <c r="B28" s="183"/>
      <c r="C28" s="184">
        <v>2390</v>
      </c>
      <c r="D28" s="185">
        <v>1920</v>
      </c>
      <c r="E28" s="186"/>
      <c r="F28" s="186">
        <v>2485</v>
      </c>
      <c r="G28" s="187">
        <v>1980</v>
      </c>
      <c r="H28" s="188"/>
      <c r="I28" s="189"/>
      <c r="J28" s="107" t="str">
        <f t="shared" si="0"/>
        <v>O2</v>
      </c>
      <c r="L28" s="67"/>
      <c r="M28" s="67">
        <f>+C28*Megrendelőlap!D27</f>
        <v>0</v>
      </c>
      <c r="N28" s="67">
        <f>+D28*Megrendelőlap!F27</f>
        <v>0</v>
      </c>
      <c r="O28" s="67">
        <f>+E28*Megrendelőlap!H27</f>
        <v>0</v>
      </c>
      <c r="P28" s="67">
        <f>+F28*Megrendelőlap!J27</f>
        <v>0</v>
      </c>
      <c r="Q28" s="67">
        <f>+G28*Megrendelőlap!L27</f>
        <v>0</v>
      </c>
      <c r="R28" s="67">
        <f>+H28*Megrendelőlap!N27</f>
        <v>0</v>
      </c>
      <c r="S28" s="67">
        <f>+I28*Megrendelőlap!P27</f>
        <v>0</v>
      </c>
    </row>
    <row r="29" spans="1:19" ht="12" customHeight="1" thickBot="1">
      <c r="A29" s="68" t="s">
        <v>36</v>
      </c>
      <c r="B29" s="180">
        <v>7250</v>
      </c>
      <c r="C29" s="181">
        <v>1635</v>
      </c>
      <c r="D29" s="136">
        <v>1695</v>
      </c>
      <c r="E29" s="69">
        <v>1645</v>
      </c>
      <c r="F29" s="69">
        <v>1620</v>
      </c>
      <c r="G29" s="70">
        <v>1705</v>
      </c>
      <c r="H29" s="110"/>
      <c r="I29" s="109"/>
      <c r="J29" s="74" t="str">
        <f t="shared" si="0"/>
        <v>PN</v>
      </c>
      <c r="L29" s="67" t="e">
        <f>+B29*Megrendelőlap!C28</f>
        <v>#VALUE!</v>
      </c>
      <c r="M29" s="67">
        <f>+C29*Megrendelőlap!D28</f>
        <v>0</v>
      </c>
      <c r="N29" s="67">
        <f>+D29*Megrendelőlap!F28</f>
        <v>0</v>
      </c>
      <c r="O29" s="67">
        <f>+E29*Megrendelőlap!H28</f>
        <v>0</v>
      </c>
      <c r="P29" s="67">
        <f>+F29*Megrendelőlap!J28</f>
        <v>0</v>
      </c>
      <c r="Q29" s="67">
        <f>+G29*Megrendelőlap!L28</f>
        <v>0</v>
      </c>
      <c r="R29" s="67">
        <f>+H29*Megrendelőlap!N28</f>
        <v>0</v>
      </c>
      <c r="S29" s="67">
        <f>+I29*Megrendelőlap!P28</f>
        <v>0</v>
      </c>
    </row>
    <row r="30" spans="1:19" ht="12" customHeight="1">
      <c r="A30" s="71" t="s">
        <v>37</v>
      </c>
      <c r="B30" s="124">
        <v>8650</v>
      </c>
      <c r="C30" s="138">
        <v>1995</v>
      </c>
      <c r="D30" s="137">
        <v>2050</v>
      </c>
      <c r="E30" s="72">
        <v>1995</v>
      </c>
      <c r="F30" s="72">
        <v>1985</v>
      </c>
      <c r="G30" s="73">
        <v>1975</v>
      </c>
      <c r="H30" s="110"/>
      <c r="I30" s="109"/>
      <c r="J30" s="107" t="str">
        <f t="shared" si="0"/>
        <v>P</v>
      </c>
      <c r="L30" s="67" t="e">
        <f>+B30*Megrendelőlap!C29</f>
        <v>#VALUE!</v>
      </c>
      <c r="M30" s="67">
        <f>+C30*Megrendelőlap!D29</f>
        <v>0</v>
      </c>
      <c r="N30" s="67">
        <f>+D30*Megrendelőlap!F29</f>
        <v>0</v>
      </c>
      <c r="O30" s="67">
        <f>+E30*Megrendelőlap!H29</f>
        <v>0</v>
      </c>
      <c r="P30" s="67">
        <f>+F30*Megrendelőlap!J29</f>
        <v>0</v>
      </c>
      <c r="Q30" s="67">
        <f>+G30*Megrendelőlap!L29</f>
        <v>0</v>
      </c>
      <c r="R30" s="67">
        <f>+H30*Megrendelőlap!N29</f>
        <v>0</v>
      </c>
      <c r="S30" s="67">
        <f>+I30*Megrendelőlap!P29</f>
        <v>0</v>
      </c>
    </row>
    <row r="31" spans="1:19" ht="12" customHeight="1" thickBot="1">
      <c r="A31" s="71" t="s">
        <v>39</v>
      </c>
      <c r="B31" s="124">
        <v>9550</v>
      </c>
      <c r="C31" s="138">
        <v>2225</v>
      </c>
      <c r="D31" s="137">
        <v>2180</v>
      </c>
      <c r="E31" s="72">
        <v>2005</v>
      </c>
      <c r="F31" s="72">
        <v>2195</v>
      </c>
      <c r="G31" s="73">
        <v>2095</v>
      </c>
      <c r="H31" s="110"/>
      <c r="I31" s="109"/>
      <c r="J31" s="74" t="str">
        <f t="shared" si="0"/>
        <v>Q</v>
      </c>
      <c r="L31" s="67" t="e">
        <f>+B31*Megrendelőlap!C30</f>
        <v>#VALUE!</v>
      </c>
      <c r="M31" s="67">
        <f>+C31*Megrendelőlap!D30</f>
        <v>0</v>
      </c>
      <c r="N31" s="67">
        <f>+D31*Megrendelőlap!F30</f>
        <v>0</v>
      </c>
      <c r="O31" s="67">
        <f>+E31*Megrendelőlap!H30</f>
        <v>0</v>
      </c>
      <c r="P31" s="67">
        <f>+F31*Megrendelőlap!J30</f>
        <v>0</v>
      </c>
      <c r="Q31" s="67">
        <f>+G31*Megrendelőlap!L30</f>
        <v>0</v>
      </c>
      <c r="R31" s="67">
        <f>+H31*Megrendelőlap!N30</f>
        <v>0</v>
      </c>
      <c r="S31" s="67">
        <f>+I31*Megrendelőlap!P30</f>
        <v>0</v>
      </c>
    </row>
    <row r="32" spans="1:19" ht="12" customHeight="1">
      <c r="A32" s="71" t="s">
        <v>40</v>
      </c>
      <c r="B32" s="124">
        <v>10750</v>
      </c>
      <c r="C32" s="138">
        <v>2575</v>
      </c>
      <c r="D32" s="137">
        <v>2490</v>
      </c>
      <c r="E32" s="72">
        <v>2645</v>
      </c>
      <c r="F32" s="72">
        <v>2470</v>
      </c>
      <c r="G32" s="73">
        <v>2620</v>
      </c>
      <c r="H32" s="110"/>
      <c r="I32" s="109"/>
      <c r="J32" s="107" t="str">
        <f t="shared" si="0"/>
        <v>R</v>
      </c>
      <c r="L32" s="67" t="e">
        <f>+B32*Megrendelőlap!C31</f>
        <v>#VALUE!</v>
      </c>
      <c r="M32" s="67">
        <f>+C32*Megrendelőlap!D31</f>
        <v>0</v>
      </c>
      <c r="N32" s="67">
        <f>+D32*Megrendelőlap!F31</f>
        <v>0</v>
      </c>
      <c r="O32" s="67">
        <f>+E32*Megrendelőlap!H31</f>
        <v>0</v>
      </c>
      <c r="P32" s="67">
        <f>+F32*Megrendelőlap!J31</f>
        <v>0</v>
      </c>
      <c r="Q32" s="67">
        <f>+G32*Megrendelőlap!L31</f>
        <v>0</v>
      </c>
      <c r="R32" s="67">
        <f>+H32*Megrendelőlap!N31</f>
        <v>0</v>
      </c>
      <c r="S32" s="67">
        <f>+I32*Megrendelőlap!P31</f>
        <v>0</v>
      </c>
    </row>
    <row r="33" spans="1:19" ht="12" customHeight="1" thickBot="1">
      <c r="A33" s="71" t="s">
        <v>41</v>
      </c>
      <c r="B33" s="123"/>
      <c r="C33" s="138">
        <v>850</v>
      </c>
      <c r="D33" s="137">
        <v>765</v>
      </c>
      <c r="E33" s="72"/>
      <c r="F33" s="72">
        <v>820</v>
      </c>
      <c r="G33" s="73">
        <v>755</v>
      </c>
      <c r="H33" s="110"/>
      <c r="I33" s="109"/>
      <c r="J33" s="74" t="str">
        <f t="shared" si="0"/>
        <v>S</v>
      </c>
      <c r="L33" s="67"/>
      <c r="M33" s="67">
        <f>+C33*Megrendelőlap!D32</f>
        <v>0</v>
      </c>
      <c r="N33" s="67">
        <f>+D33*Megrendelőlap!F32</f>
        <v>0</v>
      </c>
      <c r="O33" s="67">
        <f>+E33*Megrendelőlap!H32</f>
        <v>0</v>
      </c>
      <c r="P33" s="67">
        <f>+F33*Megrendelőlap!J32</f>
        <v>0</v>
      </c>
      <c r="Q33" s="67">
        <f>+G33*Megrendelőlap!L32</f>
        <v>0</v>
      </c>
      <c r="R33" s="67">
        <f>+H33*Megrendelőlap!N32</f>
        <v>0</v>
      </c>
      <c r="S33" s="67">
        <f>+I33*Megrendelőlap!P32</f>
        <v>0</v>
      </c>
    </row>
    <row r="34" spans="1:19" ht="12" customHeight="1">
      <c r="A34" s="71" t="s">
        <v>223</v>
      </c>
      <c r="B34" s="123"/>
      <c r="C34" s="138">
        <v>710</v>
      </c>
      <c r="D34" s="137">
        <v>705</v>
      </c>
      <c r="E34" s="72">
        <v>685</v>
      </c>
      <c r="F34" s="72">
        <v>690</v>
      </c>
      <c r="G34" s="73">
        <v>685</v>
      </c>
      <c r="H34" s="110"/>
      <c r="I34" s="109"/>
      <c r="J34" s="107" t="str">
        <f t="shared" si="0"/>
        <v>T1</v>
      </c>
      <c r="L34" s="67"/>
      <c r="M34" s="67"/>
      <c r="N34" s="67"/>
      <c r="O34" s="67"/>
      <c r="P34" s="67"/>
      <c r="Q34" s="67"/>
      <c r="R34" s="67"/>
      <c r="S34" s="67"/>
    </row>
    <row r="35" spans="1:19" ht="12" customHeight="1" thickBot="1">
      <c r="A35" s="78" t="s">
        <v>224</v>
      </c>
      <c r="B35" s="123"/>
      <c r="C35" s="138">
        <v>705</v>
      </c>
      <c r="D35" s="137">
        <v>690</v>
      </c>
      <c r="E35" s="72"/>
      <c r="F35" s="72">
        <v>685</v>
      </c>
      <c r="G35" s="73">
        <v>705</v>
      </c>
      <c r="H35" s="110"/>
      <c r="I35" s="109"/>
      <c r="J35" s="74" t="str">
        <f t="shared" si="0"/>
        <v>T2</v>
      </c>
      <c r="L35" s="67"/>
      <c r="M35" s="67">
        <f>+C35*Megrendelőlap!D34</f>
        <v>0</v>
      </c>
      <c r="N35" s="67">
        <f>+D35*Megrendelőlap!F34</f>
        <v>0</v>
      </c>
      <c r="O35" s="67">
        <f>+E35*Megrendelőlap!H34</f>
        <v>0</v>
      </c>
      <c r="P35" s="67">
        <f>+F35*Megrendelőlap!J34</f>
        <v>0</v>
      </c>
      <c r="Q35" s="67">
        <f>+G35*Megrendelőlap!L34</f>
        <v>0</v>
      </c>
      <c r="R35" s="67">
        <f>+H35*Megrendelőlap!N34</f>
        <v>0</v>
      </c>
      <c r="S35" s="67">
        <f>+I35*Megrendelőlap!P34</f>
        <v>0</v>
      </c>
    </row>
    <row r="36" spans="1:19" ht="12" customHeight="1">
      <c r="A36" s="78" t="s">
        <v>225</v>
      </c>
      <c r="B36" s="123"/>
      <c r="C36" s="138">
        <v>690</v>
      </c>
      <c r="D36" s="137">
        <v>680</v>
      </c>
      <c r="E36" s="72">
        <v>695</v>
      </c>
      <c r="F36" s="72">
        <v>690</v>
      </c>
      <c r="G36" s="73">
        <v>710</v>
      </c>
      <c r="H36" s="110"/>
      <c r="I36" s="109"/>
      <c r="J36" s="107" t="str">
        <f t="shared" si="0"/>
        <v>T3</v>
      </c>
      <c r="L36" s="67"/>
      <c r="M36" s="67">
        <f>+C36*Megrendelőlap!D35</f>
        <v>0</v>
      </c>
      <c r="N36" s="67">
        <f>+D36*Megrendelőlap!F35</f>
        <v>0</v>
      </c>
      <c r="O36" s="67">
        <f>+E36*Megrendelőlap!H35</f>
        <v>0</v>
      </c>
      <c r="P36" s="67">
        <f>+F36*Megrendelőlap!J35</f>
        <v>0</v>
      </c>
      <c r="Q36" s="67">
        <f>+G36*Megrendelőlap!L35</f>
        <v>0</v>
      </c>
      <c r="R36" s="67">
        <f>+H36*Megrendelőlap!N35</f>
        <v>0</v>
      </c>
      <c r="S36" s="67">
        <f>+I36*Megrendelőlap!P35</f>
        <v>0</v>
      </c>
    </row>
    <row r="37" spans="1:19" ht="12" customHeight="1" thickBot="1">
      <c r="A37" s="78" t="s">
        <v>226</v>
      </c>
      <c r="B37" s="123"/>
      <c r="C37" s="138">
        <v>285</v>
      </c>
      <c r="D37" s="137">
        <v>395</v>
      </c>
      <c r="E37" s="72"/>
      <c r="F37" s="72">
        <v>305</v>
      </c>
      <c r="G37" s="73">
        <v>425</v>
      </c>
      <c r="H37" s="108"/>
      <c r="I37" s="109"/>
      <c r="J37" s="74" t="str">
        <f t="shared" si="0"/>
        <v>W1</v>
      </c>
      <c r="L37" s="67"/>
      <c r="M37" s="67">
        <f>+C37*Megrendelőlap!D36</f>
        <v>0</v>
      </c>
      <c r="N37" s="67">
        <f>+D37*Megrendelőlap!F36</f>
        <v>0</v>
      </c>
      <c r="O37" s="67">
        <f>+E37*Megrendelőlap!H36</f>
        <v>0</v>
      </c>
      <c r="P37" s="67">
        <f>+F37*Megrendelőlap!J36</f>
        <v>0</v>
      </c>
      <c r="Q37" s="67">
        <f>+G37*Megrendelőlap!L36</f>
        <v>0</v>
      </c>
      <c r="R37" s="67">
        <f>+H37*Megrendelőlap!N36</f>
        <v>0</v>
      </c>
      <c r="S37" s="67">
        <f>+I37*Megrendelőlap!P36</f>
        <v>0</v>
      </c>
    </row>
    <row r="38" spans="1:19" ht="12" customHeight="1">
      <c r="A38" s="78" t="s">
        <v>227</v>
      </c>
      <c r="B38" s="123"/>
      <c r="C38" s="138">
        <v>265</v>
      </c>
      <c r="D38" s="137">
        <v>265</v>
      </c>
      <c r="E38" s="72"/>
      <c r="F38" s="72">
        <v>265</v>
      </c>
      <c r="G38" s="73">
        <v>265</v>
      </c>
      <c r="H38" s="108"/>
      <c r="I38" s="109"/>
      <c r="J38" s="107" t="str">
        <f t="shared" si="0"/>
        <v>W2</v>
      </c>
      <c r="L38" s="67"/>
      <c r="M38" s="67">
        <f>+C38*Megrendelőlap!D37</f>
        <v>0</v>
      </c>
      <c r="N38" s="67">
        <f>+D38*Megrendelőlap!F37</f>
        <v>0</v>
      </c>
      <c r="O38" s="67">
        <f>+E38*Megrendelőlap!H37</f>
        <v>0</v>
      </c>
      <c r="P38" s="67">
        <f>+F38*Megrendelőlap!J37</f>
        <v>0</v>
      </c>
      <c r="Q38" s="67">
        <f>+G38*Megrendelőlap!L37</f>
        <v>0</v>
      </c>
      <c r="R38" s="67">
        <f>+H38*Megrendelőlap!N37</f>
        <v>0</v>
      </c>
      <c r="S38" s="67">
        <f>+I38*Megrendelőlap!P37</f>
        <v>0</v>
      </c>
    </row>
    <row r="39" spans="1:19" ht="12" customHeight="1" thickBot="1">
      <c r="A39" s="79" t="s">
        <v>46</v>
      </c>
      <c r="B39" s="123"/>
      <c r="C39" s="138">
        <v>180</v>
      </c>
      <c r="D39" s="138">
        <v>180</v>
      </c>
      <c r="E39" s="138">
        <v>180</v>
      </c>
      <c r="F39" s="138">
        <v>180</v>
      </c>
      <c r="G39" s="138">
        <v>180</v>
      </c>
      <c r="H39" s="110"/>
      <c r="I39" s="109"/>
      <c r="J39" s="74" t="str">
        <f t="shared" si="0"/>
        <v>X</v>
      </c>
      <c r="L39" s="67"/>
      <c r="M39" s="67">
        <f>+C39*Megrendelőlap!D38</f>
        <v>0</v>
      </c>
      <c r="N39" s="67">
        <f>+D39*Megrendelőlap!F38</f>
        <v>0</v>
      </c>
      <c r="O39" s="67">
        <f>+E39*Megrendelőlap!H38</f>
        <v>0</v>
      </c>
      <c r="P39" s="67">
        <f>+F39*Megrendelőlap!J38</f>
        <v>0</v>
      </c>
      <c r="Q39" s="67">
        <f>+G39*Megrendelőlap!L38</f>
        <v>0</v>
      </c>
      <c r="R39" s="67">
        <f>+H39*Megrendelőlap!N38</f>
        <v>0</v>
      </c>
      <c r="S39" s="67">
        <f>+I39*Megrendelőlap!P38</f>
        <v>0</v>
      </c>
    </row>
    <row r="40" spans="1:19" ht="12" customHeight="1">
      <c r="A40" s="79" t="s">
        <v>214</v>
      </c>
      <c r="B40" s="124">
        <v>8250</v>
      </c>
      <c r="C40" s="138">
        <v>1790</v>
      </c>
      <c r="D40" s="137">
        <v>1855</v>
      </c>
      <c r="E40" s="72">
        <v>1895</v>
      </c>
      <c r="F40" s="72">
        <v>1825</v>
      </c>
      <c r="G40" s="73">
        <v>1885</v>
      </c>
      <c r="H40" s="110"/>
      <c r="I40" s="109"/>
      <c r="J40" s="107" t="str">
        <f t="shared" si="0"/>
        <v>SU1</v>
      </c>
      <c r="L40" s="67" t="e">
        <f>+B40*Megrendelőlap!C39</f>
        <v>#VALUE!</v>
      </c>
      <c r="M40" s="67">
        <f>+C40*Megrendelőlap!D39</f>
        <v>0</v>
      </c>
      <c r="N40" s="67">
        <f>+D40*Megrendelőlap!F39</f>
        <v>0</v>
      </c>
      <c r="O40" s="67">
        <f>+E40*Megrendelőlap!H39</f>
        <v>0</v>
      </c>
      <c r="P40" s="67">
        <f>+F40*Megrendelőlap!J39</f>
        <v>0</v>
      </c>
      <c r="Q40" s="67">
        <f>+G40*Megrendelőlap!L39</f>
        <v>0</v>
      </c>
      <c r="R40" s="67">
        <f>+H40*Megrendelőlap!N39</f>
        <v>0</v>
      </c>
      <c r="S40" s="67">
        <f>+I40*Megrendelőlap!P39</f>
        <v>0</v>
      </c>
    </row>
    <row r="41" spans="1:19" ht="12" customHeight="1" thickBot="1">
      <c r="A41" s="191" t="s">
        <v>215</v>
      </c>
      <c r="B41" s="192">
        <v>8250</v>
      </c>
      <c r="C41" s="184">
        <v>1790</v>
      </c>
      <c r="D41" s="185">
        <v>1855</v>
      </c>
      <c r="E41" s="186">
        <v>1895</v>
      </c>
      <c r="F41" s="186">
        <v>1825</v>
      </c>
      <c r="G41" s="187">
        <v>1885</v>
      </c>
      <c r="H41" s="193"/>
      <c r="I41" s="189"/>
      <c r="J41" s="74" t="str">
        <f t="shared" si="0"/>
        <v>SU2</v>
      </c>
      <c r="L41" s="67" t="e">
        <f>+B41*Megrendelőlap!C40</f>
        <v>#VALUE!</v>
      </c>
      <c r="M41" s="67">
        <f>+C41*Megrendelőlap!D40</f>
        <v>0</v>
      </c>
      <c r="N41" s="67">
        <f>+D41*Megrendelőlap!F40</f>
        <v>0</v>
      </c>
      <c r="O41" s="67">
        <f>+E41*Megrendelőlap!H40</f>
        <v>0</v>
      </c>
      <c r="P41" s="67">
        <f>+F41*Megrendelőlap!J40</f>
        <v>0</v>
      </c>
      <c r="Q41" s="67">
        <f>+G41*Megrendelőlap!L40</f>
        <v>0</v>
      </c>
      <c r="R41" s="67">
        <f>+H41*Megrendelőlap!N40</f>
        <v>0</v>
      </c>
      <c r="S41" s="67">
        <f>+I41*Megrendelőlap!P40</f>
        <v>0</v>
      </c>
    </row>
    <row r="42" spans="1:19" ht="12" customHeight="1">
      <c r="A42" s="190" t="s">
        <v>189</v>
      </c>
      <c r="B42" s="123"/>
      <c r="C42" s="181">
        <v>995</v>
      </c>
      <c r="D42" s="136">
        <v>940</v>
      </c>
      <c r="E42" s="69"/>
      <c r="F42" s="69">
        <v>960</v>
      </c>
      <c r="G42" s="70">
        <v>810</v>
      </c>
      <c r="H42" s="110"/>
      <c r="I42" s="109"/>
      <c r="J42" s="107" t="str">
        <f t="shared" si="0"/>
        <v>ZR1</v>
      </c>
      <c r="L42" s="67"/>
      <c r="M42" s="67">
        <f>+C42*Megrendelőlap!D41</f>
        <v>0</v>
      </c>
      <c r="N42" s="67">
        <f>+D42*Megrendelőlap!F41</f>
        <v>0</v>
      </c>
      <c r="O42" s="67">
        <f>+E42*Megrendelőlap!H41</f>
        <v>0</v>
      </c>
      <c r="P42" s="67">
        <f>+F42*Megrendelőlap!J41</f>
        <v>0</v>
      </c>
      <c r="Q42" s="67">
        <f>+G42*Megrendelőlap!L41</f>
        <v>0</v>
      </c>
      <c r="R42" s="67">
        <f>+H42*Megrendelőlap!N41</f>
        <v>0</v>
      </c>
      <c r="S42" s="67">
        <f>+I42*Megrendelőlap!P41</f>
        <v>0</v>
      </c>
    </row>
    <row r="43" spans="1:19" ht="12" customHeight="1" thickBot="1">
      <c r="A43" s="79" t="s">
        <v>190</v>
      </c>
      <c r="B43" s="123"/>
      <c r="C43" s="138">
        <v>1875</v>
      </c>
      <c r="D43" s="137">
        <v>1795</v>
      </c>
      <c r="E43" s="72"/>
      <c r="F43" s="72">
        <v>1790</v>
      </c>
      <c r="G43" s="73">
        <v>1740</v>
      </c>
      <c r="H43" s="110"/>
      <c r="I43" s="109"/>
      <c r="J43" s="74" t="str">
        <f t="shared" si="0"/>
        <v>ZR2</v>
      </c>
      <c r="L43" s="67"/>
      <c r="M43" s="67">
        <f>+C43*Megrendelőlap!D42</f>
        <v>0</v>
      </c>
      <c r="N43" s="67">
        <f>+D43*Megrendelőlap!F42</f>
        <v>0</v>
      </c>
      <c r="O43" s="67">
        <f>+E43*Megrendelőlap!H42</f>
        <v>0</v>
      </c>
      <c r="P43" s="67">
        <f>+F43*Megrendelőlap!J42</f>
        <v>0</v>
      </c>
      <c r="Q43" s="67">
        <f>+G43*Megrendelőlap!L42</f>
        <v>0</v>
      </c>
      <c r="R43" s="67">
        <f>+H43*Megrendelőlap!N42</f>
        <v>0</v>
      </c>
      <c r="S43" s="67">
        <f>+I43*Megrendelőlap!P42</f>
        <v>0</v>
      </c>
    </row>
    <row r="44" spans="1:19" ht="12" customHeight="1">
      <c r="A44" s="79" t="s">
        <v>191</v>
      </c>
      <c r="B44" s="123"/>
      <c r="C44" s="140">
        <v>1850</v>
      </c>
      <c r="D44" s="137">
        <v>1890</v>
      </c>
      <c r="E44" s="72"/>
      <c r="F44" s="72">
        <v>1875</v>
      </c>
      <c r="G44" s="73">
        <v>1810</v>
      </c>
      <c r="H44" s="110"/>
      <c r="I44" s="109"/>
      <c r="J44" s="107" t="str">
        <f t="shared" si="0"/>
        <v>ZR3</v>
      </c>
      <c r="L44" s="67"/>
      <c r="M44" s="67">
        <f>+C44*Megrendelőlap!D43</f>
        <v>0</v>
      </c>
      <c r="N44" s="67">
        <f>+D44*Megrendelőlap!F43</f>
        <v>0</v>
      </c>
      <c r="O44" s="67">
        <f>+E44*Megrendelőlap!H43</f>
        <v>0</v>
      </c>
      <c r="P44" s="67">
        <f>+F44*Megrendelőlap!J43</f>
        <v>0</v>
      </c>
      <c r="Q44" s="67">
        <f>+G44*Megrendelőlap!L43</f>
        <v>0</v>
      </c>
      <c r="R44" s="67">
        <f>+H44*Megrendelőlap!N43</f>
        <v>0</v>
      </c>
      <c r="S44" s="67">
        <f>+I44*Megrendelőlap!P43</f>
        <v>0</v>
      </c>
    </row>
    <row r="45" spans="1:19" ht="12" customHeight="1" thickBot="1">
      <c r="A45" s="79" t="s">
        <v>192</v>
      </c>
      <c r="B45" s="123"/>
      <c r="C45" s="140">
        <v>1890</v>
      </c>
      <c r="D45" s="137">
        <v>2080</v>
      </c>
      <c r="E45" s="72">
        <v>1850</v>
      </c>
      <c r="F45" s="72">
        <v>1840</v>
      </c>
      <c r="G45" s="73">
        <v>1695</v>
      </c>
      <c r="H45" s="108"/>
      <c r="I45" s="109"/>
      <c r="J45" s="74" t="str">
        <f t="shared" si="0"/>
        <v>ZR4</v>
      </c>
      <c r="L45" s="67"/>
      <c r="M45" s="67">
        <f>+C45*Megrendelőlap!D44</f>
        <v>0</v>
      </c>
      <c r="N45" s="67">
        <f>+D45*Megrendelőlap!F44</f>
        <v>0</v>
      </c>
      <c r="O45" s="67">
        <f>+E45*Megrendelőlap!H44</f>
        <v>0</v>
      </c>
      <c r="P45" s="67">
        <f>+F45*Megrendelőlap!J44</f>
        <v>0</v>
      </c>
      <c r="Q45" s="67">
        <f>+G45*Megrendelőlap!L44</f>
        <v>0</v>
      </c>
      <c r="R45" s="67">
        <f>+H45*Megrendelőlap!N44</f>
        <v>0</v>
      </c>
      <c r="S45" s="67">
        <f>+I45*Megrendelőlap!P44</f>
        <v>0</v>
      </c>
    </row>
    <row r="46" spans="1:19" ht="12" customHeight="1">
      <c r="A46" s="79" t="s">
        <v>193</v>
      </c>
      <c r="B46" s="123"/>
      <c r="C46" s="140">
        <v>1895</v>
      </c>
      <c r="D46" s="137">
        <v>1805</v>
      </c>
      <c r="E46" s="72"/>
      <c r="F46" s="72">
        <v>1850</v>
      </c>
      <c r="G46" s="73">
        <v>1835</v>
      </c>
      <c r="H46" s="108"/>
      <c r="I46" s="109"/>
      <c r="J46" s="107" t="str">
        <f t="shared" si="0"/>
        <v>ZR5</v>
      </c>
      <c r="L46" s="67"/>
      <c r="M46" s="67">
        <f>+C46*Megrendelőlap!D45</f>
        <v>0</v>
      </c>
      <c r="N46" s="67">
        <f>+D46*Megrendelőlap!F45</f>
        <v>0</v>
      </c>
      <c r="O46" s="67">
        <f>+E46*Megrendelőlap!H45</f>
        <v>0</v>
      </c>
      <c r="P46" s="67">
        <f>+F46*Megrendelőlap!J45</f>
        <v>0</v>
      </c>
      <c r="Q46" s="67">
        <f>+G46*Megrendelőlap!L45</f>
        <v>0</v>
      </c>
      <c r="R46" s="67">
        <f>+H46*Megrendelőlap!N45</f>
        <v>0</v>
      </c>
      <c r="S46" s="67">
        <f>+I46*Megrendelőlap!P45</f>
        <v>0</v>
      </c>
    </row>
    <row r="47" spans="1:19" ht="12" customHeight="1" thickBot="1">
      <c r="A47" s="79" t="s">
        <v>194</v>
      </c>
      <c r="B47" s="123"/>
      <c r="C47" s="140">
        <v>1790</v>
      </c>
      <c r="D47" s="137">
        <v>1910</v>
      </c>
      <c r="E47" s="72"/>
      <c r="F47" s="72">
        <v>2110</v>
      </c>
      <c r="G47" s="73">
        <v>1930</v>
      </c>
      <c r="H47" s="108"/>
      <c r="I47" s="109"/>
      <c r="J47" s="74" t="str">
        <f t="shared" si="0"/>
        <v>ZR6</v>
      </c>
      <c r="L47" s="67"/>
      <c r="M47" s="67">
        <f>+C47*Megrendelőlap!D46</f>
        <v>0</v>
      </c>
      <c r="N47" s="67">
        <f>+D47*Megrendelőlap!F46</f>
        <v>0</v>
      </c>
      <c r="O47" s="67">
        <f>+E47*Megrendelőlap!H46</f>
        <v>0</v>
      </c>
      <c r="P47" s="67">
        <f>+F47*Megrendelőlap!J46</f>
        <v>0</v>
      </c>
      <c r="Q47" s="67">
        <f>+G47*Megrendelőlap!L46</f>
        <v>0</v>
      </c>
      <c r="R47" s="67">
        <f>+H47*Megrendelőlap!N46</f>
        <v>0</v>
      </c>
      <c r="S47" s="67">
        <f>+I47*Megrendelőlap!P46</f>
        <v>0</v>
      </c>
    </row>
    <row r="48" spans="1:19" ht="12" customHeight="1">
      <c r="A48" s="79" t="s">
        <v>195</v>
      </c>
      <c r="B48" s="72">
        <v>11450</v>
      </c>
      <c r="C48" s="138">
        <v>2780</v>
      </c>
      <c r="D48" s="137">
        <v>2650</v>
      </c>
      <c r="E48" s="72">
        <v>2640</v>
      </c>
      <c r="F48" s="72">
        <v>2735</v>
      </c>
      <c r="G48" s="73">
        <v>2550</v>
      </c>
      <c r="H48" s="110"/>
      <c r="I48" s="109"/>
      <c r="J48" s="107" t="str">
        <f t="shared" si="0"/>
        <v>ZR7</v>
      </c>
      <c r="L48" s="67" t="e">
        <f>+B48*Megrendelőlap!C47</f>
        <v>#VALUE!</v>
      </c>
      <c r="M48" s="67">
        <f>+C48*Megrendelőlap!D47</f>
        <v>0</v>
      </c>
      <c r="N48" s="67">
        <f>+D48*Megrendelőlap!F47</f>
        <v>0</v>
      </c>
      <c r="O48" s="67">
        <f>+E48*Megrendelőlap!H47</f>
        <v>0</v>
      </c>
      <c r="P48" s="67">
        <f>+F48*Megrendelőlap!J47</f>
        <v>0</v>
      </c>
      <c r="Q48" s="67">
        <f>+G48*Megrendelőlap!L47</f>
        <v>0</v>
      </c>
      <c r="R48" s="67">
        <f>+H48*Megrendelőlap!N47</f>
        <v>0</v>
      </c>
      <c r="S48" s="67">
        <f>+I48*Megrendelőlap!P47</f>
        <v>0</v>
      </c>
    </row>
    <row r="49" spans="1:19" ht="12" customHeight="1" thickBot="1">
      <c r="A49" s="191" t="s">
        <v>196</v>
      </c>
      <c r="B49" s="183"/>
      <c r="C49" s="184">
        <v>885</v>
      </c>
      <c r="D49" s="185">
        <v>895</v>
      </c>
      <c r="E49" s="186">
        <v>870</v>
      </c>
      <c r="F49" s="186">
        <v>885</v>
      </c>
      <c r="G49" s="187">
        <v>880</v>
      </c>
      <c r="H49" s="193"/>
      <c r="I49" s="189"/>
      <c r="J49" s="74" t="str">
        <f t="shared" si="0"/>
        <v>ZR8</v>
      </c>
      <c r="L49" s="67"/>
      <c r="M49" s="67">
        <f>+C49*Megrendelőlap!D48</f>
        <v>0</v>
      </c>
      <c r="N49" s="67">
        <f>+D49*Megrendelőlap!F48</f>
        <v>0</v>
      </c>
      <c r="O49" s="67">
        <f>+E49*Megrendelőlap!H48</f>
        <v>0</v>
      </c>
      <c r="P49" s="67">
        <f>+F49*Megrendelőlap!J48</f>
        <v>0</v>
      </c>
      <c r="Q49" s="67">
        <f>+G49*Megrendelőlap!L48</f>
        <v>0</v>
      </c>
      <c r="R49" s="67">
        <f>+H49*Megrendelőlap!N48</f>
        <v>0</v>
      </c>
      <c r="S49" s="67">
        <f>+I49*Megrendelőlap!P48</f>
        <v>0</v>
      </c>
    </row>
    <row r="50" spans="1:19" ht="12" customHeight="1">
      <c r="A50" s="190" t="s">
        <v>363</v>
      </c>
      <c r="B50" s="123"/>
      <c r="C50" s="251">
        <v>490</v>
      </c>
      <c r="D50" s="252">
        <v>495</v>
      </c>
      <c r="E50" s="253">
        <v>505</v>
      </c>
      <c r="F50" s="253">
        <v>510</v>
      </c>
      <c r="G50" s="254">
        <v>515</v>
      </c>
      <c r="H50" s="110"/>
      <c r="I50" s="109"/>
      <c r="J50" s="74" t="str">
        <f t="shared" si="0"/>
        <v>ZK</v>
      </c>
      <c r="L50" s="67"/>
      <c r="M50" s="67"/>
      <c r="N50" s="67"/>
      <c r="O50" s="67"/>
      <c r="P50" s="67"/>
      <c r="Q50" s="67"/>
      <c r="R50" s="67"/>
      <c r="S50" s="67"/>
    </row>
    <row r="51" spans="1:19" ht="12" customHeight="1" thickBot="1">
      <c r="A51" s="190" t="s">
        <v>316</v>
      </c>
      <c r="B51" s="123"/>
      <c r="C51" s="181">
        <v>2005</v>
      </c>
      <c r="D51" s="136">
        <v>2170</v>
      </c>
      <c r="E51" s="69"/>
      <c r="F51" s="69">
        <v>1905</v>
      </c>
      <c r="G51" s="70">
        <v>2125</v>
      </c>
      <c r="H51" s="110"/>
      <c r="I51" s="109"/>
      <c r="J51" s="74" t="str">
        <f t="shared" si="0"/>
        <v>ZT</v>
      </c>
      <c r="L51" s="67"/>
      <c r="M51" s="67"/>
      <c r="N51" s="67"/>
      <c r="O51" s="67"/>
      <c r="P51" s="67"/>
      <c r="Q51" s="67"/>
      <c r="R51" s="67"/>
      <c r="S51" s="67"/>
    </row>
    <row r="52" spans="1:19" ht="12" customHeight="1">
      <c r="A52" s="79" t="s">
        <v>50</v>
      </c>
      <c r="B52" s="123"/>
      <c r="C52" s="138">
        <v>1890</v>
      </c>
      <c r="D52" s="137">
        <v>1930</v>
      </c>
      <c r="E52" s="72"/>
      <c r="F52" s="72">
        <v>1870</v>
      </c>
      <c r="G52" s="73">
        <v>1675</v>
      </c>
      <c r="H52" s="110"/>
      <c r="I52" s="109"/>
      <c r="J52" s="107" t="str">
        <f t="shared" si="0"/>
        <v>Z1</v>
      </c>
      <c r="L52" s="67"/>
      <c r="M52" s="67">
        <f>+C52*Megrendelőlap!D49</f>
        <v>0</v>
      </c>
      <c r="N52" s="67">
        <f>+D52*Megrendelőlap!F49</f>
        <v>0</v>
      </c>
      <c r="O52" s="67">
        <f>+E52*Megrendelőlap!H49</f>
        <v>0</v>
      </c>
      <c r="P52" s="67">
        <f>+F52*Megrendelőlap!J49</f>
        <v>0</v>
      </c>
      <c r="Q52" s="67">
        <f>+G52*Megrendelőlap!L49</f>
        <v>0</v>
      </c>
      <c r="R52" s="67">
        <f>+H52*Megrendelőlap!N49</f>
        <v>0</v>
      </c>
      <c r="S52" s="67">
        <f>+I52*Megrendelőlap!P49</f>
        <v>0</v>
      </c>
    </row>
    <row r="53" spans="1:19" ht="12" customHeight="1">
      <c r="A53" s="79" t="s">
        <v>52</v>
      </c>
      <c r="B53" s="123"/>
      <c r="C53" s="138">
        <v>1510</v>
      </c>
      <c r="D53" s="137">
        <v>1505</v>
      </c>
      <c r="E53" s="72"/>
      <c r="F53" s="72">
        <v>1470</v>
      </c>
      <c r="G53" s="73">
        <v>1265</v>
      </c>
      <c r="H53" s="108"/>
      <c r="I53" s="109"/>
      <c r="J53" s="74" t="str">
        <f t="shared" si="0"/>
        <v>Z2</v>
      </c>
      <c r="L53" s="67"/>
      <c r="M53" s="67">
        <f>+C53*Megrendelőlap!D50</f>
        <v>0</v>
      </c>
      <c r="N53" s="67">
        <f>+D53*Megrendelőlap!F50</f>
        <v>0</v>
      </c>
      <c r="O53" s="67">
        <f>+E53*Megrendelőlap!H50</f>
        <v>0</v>
      </c>
      <c r="P53" s="67">
        <f>+F53*Megrendelőlap!J50</f>
        <v>0</v>
      </c>
      <c r="Q53" s="67">
        <f>+G53*Megrendelőlap!L50</f>
        <v>0</v>
      </c>
      <c r="R53" s="67">
        <f>+H53*Megrendelőlap!N50</f>
        <v>0</v>
      </c>
      <c r="S53" s="67">
        <f>+I53*Megrendelőlap!P50</f>
        <v>0</v>
      </c>
    </row>
    <row r="54" spans="1:19" ht="12" customHeight="1" thickBot="1">
      <c r="A54" s="79" t="s">
        <v>55</v>
      </c>
      <c r="B54" s="123"/>
      <c r="C54" s="138">
        <v>1890</v>
      </c>
      <c r="D54" s="137">
        <v>1830</v>
      </c>
      <c r="E54" s="72"/>
      <c r="F54" s="72">
        <v>1850</v>
      </c>
      <c r="G54" s="73">
        <v>1690</v>
      </c>
      <c r="H54" s="108"/>
      <c r="I54" s="109"/>
      <c r="J54" s="74" t="str">
        <f t="shared" si="0"/>
        <v>Z3</v>
      </c>
      <c r="L54" s="67"/>
      <c r="M54" s="67">
        <f>+C54*Megrendelőlap!D51</f>
        <v>0</v>
      </c>
      <c r="N54" s="67">
        <f>+D54*Megrendelőlap!F51</f>
        <v>0</v>
      </c>
      <c r="O54" s="67">
        <f>+E54*Megrendelőlap!H51</f>
        <v>0</v>
      </c>
      <c r="P54" s="67">
        <f>+F54*Megrendelőlap!J51</f>
        <v>0</v>
      </c>
      <c r="Q54" s="67">
        <f>+G54*Megrendelőlap!L51</f>
        <v>0</v>
      </c>
      <c r="R54" s="67">
        <f>+H54*Megrendelőlap!N51</f>
        <v>0</v>
      </c>
      <c r="S54" s="67">
        <f>+I54*Megrendelőlap!P51</f>
        <v>0</v>
      </c>
    </row>
    <row r="55" spans="1:19" ht="12" customHeight="1">
      <c r="A55" s="79" t="s">
        <v>57</v>
      </c>
      <c r="B55" s="123"/>
      <c r="C55" s="138">
        <v>2170</v>
      </c>
      <c r="D55" s="137">
        <v>1820</v>
      </c>
      <c r="E55" s="72">
        <v>1870</v>
      </c>
      <c r="F55" s="72">
        <v>1810</v>
      </c>
      <c r="G55" s="73">
        <v>1650</v>
      </c>
      <c r="H55" s="108"/>
      <c r="I55" s="109"/>
      <c r="J55" s="107" t="str">
        <f t="shared" si="0"/>
        <v>Z4</v>
      </c>
      <c r="L55" s="67"/>
      <c r="M55" s="67">
        <f>+C55*Megrendelőlap!D52</f>
        <v>0</v>
      </c>
      <c r="N55" s="67">
        <f>+D55*Megrendelőlap!F52</f>
        <v>0</v>
      </c>
      <c r="O55" s="67">
        <f>+E55*Megrendelőlap!H52</f>
        <v>0</v>
      </c>
      <c r="P55" s="67">
        <f>+F55*Megrendelőlap!J52</f>
        <v>0</v>
      </c>
      <c r="Q55" s="67">
        <f>+G55*Megrendelőlap!L52</f>
        <v>0</v>
      </c>
      <c r="R55" s="67">
        <f>+H55*Megrendelőlap!N52</f>
        <v>0</v>
      </c>
      <c r="S55" s="67">
        <f>+I55*Megrendelőlap!P52</f>
        <v>0</v>
      </c>
    </row>
    <row r="56" spans="1:19" ht="12" customHeight="1">
      <c r="A56" s="79" t="s">
        <v>59</v>
      </c>
      <c r="B56" s="77">
        <v>10150</v>
      </c>
      <c r="C56" s="138">
        <v>2235</v>
      </c>
      <c r="D56" s="137">
        <v>2355</v>
      </c>
      <c r="E56" s="72">
        <v>2305</v>
      </c>
      <c r="F56" s="72">
        <v>2220</v>
      </c>
      <c r="G56" s="73">
        <v>2235</v>
      </c>
      <c r="H56" s="110"/>
      <c r="I56" s="109"/>
      <c r="J56" s="74" t="str">
        <f t="shared" si="0"/>
        <v>Z5</v>
      </c>
      <c r="L56" s="67" t="e">
        <f>+B56*Megrendelőlap!C53</f>
        <v>#VALUE!</v>
      </c>
      <c r="M56" s="67">
        <f>+C56*Megrendelőlap!D53</f>
        <v>0</v>
      </c>
      <c r="N56" s="67">
        <f>+D56*Megrendelőlap!F53</f>
        <v>0</v>
      </c>
      <c r="O56" s="67">
        <f>+E56*Megrendelőlap!H53</f>
        <v>0</v>
      </c>
      <c r="P56" s="67">
        <f>+F56*Megrendelőlap!J53</f>
        <v>0</v>
      </c>
      <c r="Q56" s="67">
        <f>+G56*Megrendelőlap!L53</f>
        <v>0</v>
      </c>
      <c r="R56" s="67">
        <f>+H56*Megrendelőlap!N53</f>
        <v>0</v>
      </c>
      <c r="S56" s="67">
        <f>+I56*Megrendelőlap!P53</f>
        <v>0</v>
      </c>
    </row>
    <row r="57" spans="1:19" ht="12" customHeight="1" thickBot="1">
      <c r="A57" s="79" t="s">
        <v>60</v>
      </c>
      <c r="B57" s="123"/>
      <c r="C57" s="138">
        <v>1790</v>
      </c>
      <c r="D57" s="137">
        <v>1835</v>
      </c>
      <c r="E57" s="72"/>
      <c r="F57" s="72">
        <v>1825</v>
      </c>
      <c r="G57" s="73">
        <v>1820</v>
      </c>
      <c r="H57" s="110"/>
      <c r="I57" s="109"/>
      <c r="J57" s="74" t="str">
        <f t="shared" si="0"/>
        <v>Z6</v>
      </c>
      <c r="L57" s="67"/>
      <c r="M57" s="67">
        <f>+C57*Megrendelőlap!D54</f>
        <v>0</v>
      </c>
      <c r="N57" s="67">
        <f>+D57*Megrendelőlap!F54</f>
        <v>0</v>
      </c>
      <c r="O57" s="67">
        <f>+E57*Megrendelőlap!H54</f>
        <v>0</v>
      </c>
      <c r="P57" s="67">
        <f>+F57*Megrendelőlap!J54</f>
        <v>0</v>
      </c>
      <c r="Q57" s="67">
        <f>+G57*Megrendelőlap!L54</f>
        <v>0</v>
      </c>
      <c r="R57" s="67">
        <f>+H57*Megrendelőlap!N54</f>
        <v>0</v>
      </c>
      <c r="S57" s="67">
        <f>+I57*Megrendelőlap!P54</f>
        <v>0</v>
      </c>
    </row>
    <row r="58" spans="1:19" ht="12" customHeight="1">
      <c r="A58" s="79" t="s">
        <v>62</v>
      </c>
      <c r="B58" s="123"/>
      <c r="C58" s="138">
        <v>1750</v>
      </c>
      <c r="D58" s="137">
        <v>1730</v>
      </c>
      <c r="E58" s="72">
        <v>1650</v>
      </c>
      <c r="F58" s="72">
        <v>1645</v>
      </c>
      <c r="G58" s="73">
        <v>1770</v>
      </c>
      <c r="H58" s="108"/>
      <c r="I58" s="109"/>
      <c r="J58" s="107" t="str">
        <f t="shared" si="0"/>
        <v>Z7</v>
      </c>
      <c r="L58" s="67"/>
      <c r="M58" s="67">
        <f>+C58*Megrendelőlap!D55</f>
        <v>0</v>
      </c>
      <c r="N58" s="67">
        <f>+D58*Megrendelőlap!F55</f>
        <v>0</v>
      </c>
      <c r="O58" s="67">
        <f>+E58*Megrendelőlap!H55</f>
        <v>0</v>
      </c>
      <c r="P58" s="67">
        <f>+F58*Megrendelőlap!J55</f>
        <v>0</v>
      </c>
      <c r="Q58" s="67">
        <f>+G58*Megrendelőlap!L55</f>
        <v>0</v>
      </c>
      <c r="R58" s="67">
        <f>+H58*Megrendelőlap!N55</f>
        <v>0</v>
      </c>
      <c r="S58" s="67">
        <f>+I58*Megrendelőlap!P55</f>
        <v>0</v>
      </c>
    </row>
    <row r="59" spans="1:19" ht="12" customHeight="1">
      <c r="A59" s="78" t="s">
        <v>64</v>
      </c>
      <c r="B59" s="123"/>
      <c r="C59" s="138">
        <v>1835</v>
      </c>
      <c r="D59" s="137">
        <v>1905</v>
      </c>
      <c r="E59" s="72"/>
      <c r="F59" s="72">
        <v>1930</v>
      </c>
      <c r="G59" s="73">
        <v>1955</v>
      </c>
      <c r="H59" s="108"/>
      <c r="I59" s="109"/>
      <c r="J59" s="74" t="str">
        <f t="shared" si="0"/>
        <v>Z8</v>
      </c>
      <c r="L59" s="67"/>
      <c r="M59" s="67">
        <f>+C59*Megrendelőlap!D56</f>
        <v>0</v>
      </c>
      <c r="N59" s="67">
        <f>+D59*Megrendelőlap!F56</f>
        <v>0</v>
      </c>
      <c r="O59" s="67">
        <f>+E59*Megrendelőlap!H56</f>
        <v>0</v>
      </c>
      <c r="P59" s="67">
        <f>+F59*Megrendelőlap!J56</f>
        <v>0</v>
      </c>
      <c r="Q59" s="67">
        <f>+G59*Megrendelőlap!L56</f>
        <v>0</v>
      </c>
      <c r="R59" s="67">
        <f>+H59*Megrendelőlap!N56</f>
        <v>0</v>
      </c>
      <c r="S59" s="67">
        <f>+I59*Megrendelőlap!P56</f>
        <v>0</v>
      </c>
    </row>
    <row r="60" spans="1:19" ht="12" customHeight="1" thickBot="1">
      <c r="A60" s="78" t="s">
        <v>66</v>
      </c>
      <c r="B60" s="123"/>
      <c r="C60" s="138">
        <v>770</v>
      </c>
      <c r="D60" s="137">
        <v>755</v>
      </c>
      <c r="E60" s="72">
        <v>770</v>
      </c>
      <c r="F60" s="72">
        <v>940</v>
      </c>
      <c r="G60" s="135">
        <v>740</v>
      </c>
      <c r="H60" s="111"/>
      <c r="I60" s="112"/>
      <c r="J60" s="74" t="str">
        <f t="shared" si="0"/>
        <v>Z9</v>
      </c>
      <c r="L60" s="67"/>
      <c r="M60" s="67">
        <f>+C60*Megrendelőlap!D57</f>
        <v>0</v>
      </c>
      <c r="N60" s="67">
        <f>+D60*Megrendelőlap!F57</f>
        <v>0</v>
      </c>
      <c r="O60" s="67">
        <f>+E60*Megrendelőlap!H57</f>
        <v>0</v>
      </c>
      <c r="P60" s="67">
        <f>+F60*Megrendelőlap!J57</f>
        <v>0</v>
      </c>
      <c r="Q60" s="67">
        <f>+G60*Megrendelőlap!L57</f>
        <v>0</v>
      </c>
      <c r="R60" s="67">
        <f>+H60*Megrendelőlap!N57</f>
        <v>0</v>
      </c>
      <c r="S60" s="67">
        <f>+I60*Megrendelőlap!P57</f>
        <v>0</v>
      </c>
    </row>
    <row r="61" spans="1:19" ht="12.75">
      <c r="A61" s="119" t="s">
        <v>67</v>
      </c>
      <c r="B61" s="121">
        <f>SUM(C61:I61)</f>
        <v>23240</v>
      </c>
      <c r="C61" s="138">
        <v>3320</v>
      </c>
      <c r="D61" s="138">
        <v>3320</v>
      </c>
      <c r="E61" s="138">
        <v>3320</v>
      </c>
      <c r="F61" s="138">
        <v>3320</v>
      </c>
      <c r="G61" s="138">
        <v>3320</v>
      </c>
      <c r="H61" s="138">
        <v>3320</v>
      </c>
      <c r="I61" s="138">
        <v>3320</v>
      </c>
      <c r="J61" s="107" t="str">
        <f t="shared" si="0"/>
        <v>Z10</v>
      </c>
      <c r="L61" s="67" t="e">
        <f>+B61*Megrendelőlap!C58</f>
        <v>#VALUE!</v>
      </c>
      <c r="M61" s="67">
        <f>+C61*Megrendelőlap!D58</f>
        <v>0</v>
      </c>
      <c r="N61" s="67">
        <f>+D61*Megrendelőlap!F58</f>
        <v>0</v>
      </c>
      <c r="O61" s="67">
        <f>+E61*Megrendelőlap!H58</f>
        <v>0</v>
      </c>
      <c r="P61" s="67">
        <f>+F61*Megrendelőlap!J58</f>
        <v>0</v>
      </c>
      <c r="Q61" s="67">
        <f>+G61*Megrendelőlap!L58</f>
        <v>0</v>
      </c>
      <c r="R61" s="67">
        <f>+H61*Megrendelőlap!N58</f>
        <v>0</v>
      </c>
      <c r="S61" s="67">
        <f>+I61*Megrendelőlap!P58</f>
        <v>0</v>
      </c>
    </row>
    <row r="62" spans="1:19" ht="13.5" thickBot="1">
      <c r="A62" s="197" t="s">
        <v>169</v>
      </c>
      <c r="B62" s="183"/>
      <c r="C62" s="184">
        <v>255</v>
      </c>
      <c r="D62" s="184">
        <v>255</v>
      </c>
      <c r="E62" s="184">
        <v>255</v>
      </c>
      <c r="F62" s="184">
        <v>255</v>
      </c>
      <c r="G62" s="184">
        <v>255</v>
      </c>
      <c r="H62" s="193"/>
      <c r="I62" s="189"/>
      <c r="J62" s="74" t="str">
        <f t="shared" si="0"/>
        <v>ZX</v>
      </c>
      <c r="L62" s="67"/>
      <c r="M62" s="67">
        <f>+C62*Megrendelőlap!D59</f>
        <v>0</v>
      </c>
      <c r="N62" s="67">
        <f>+D62*Megrendelőlap!F59</f>
        <v>0</v>
      </c>
      <c r="O62" s="67">
        <f>+E62*Megrendelőlap!H59</f>
        <v>0</v>
      </c>
      <c r="P62" s="67">
        <f>+F62*Megrendelőlap!J59</f>
        <v>0</v>
      </c>
      <c r="Q62" s="67">
        <f>+G62*Megrendelőlap!L59</f>
        <v>0</v>
      </c>
      <c r="R62" s="67">
        <f>+H62*Megrendelőlap!N59</f>
        <v>0</v>
      </c>
      <c r="S62" s="67">
        <f>+I62*Megrendelőlap!P59</f>
        <v>0</v>
      </c>
    </row>
    <row r="63" spans="1:21" ht="13.5" thickBot="1">
      <c r="A63" s="194" t="s">
        <v>174</v>
      </c>
      <c r="B63" s="123"/>
      <c r="C63" s="181">
        <v>795</v>
      </c>
      <c r="D63" s="195">
        <v>845</v>
      </c>
      <c r="E63" s="69"/>
      <c r="F63" s="196">
        <v>945</v>
      </c>
      <c r="G63" s="196">
        <v>795</v>
      </c>
      <c r="H63" s="110"/>
      <c r="I63" s="109"/>
      <c r="J63" s="74" t="str">
        <f t="shared" si="0"/>
        <v>TVE1</v>
      </c>
      <c r="L63" s="67"/>
      <c r="M63" s="67">
        <f>+C63*Megrendelőlap!D60</f>
        <v>0</v>
      </c>
      <c r="N63" s="67">
        <f>+D63*Megrendelőlap!F60</f>
        <v>0</v>
      </c>
      <c r="O63" s="67">
        <f>+E63*Megrendelőlap!H60</f>
        <v>0</v>
      </c>
      <c r="P63" s="67">
        <f>+F63*Megrendelőlap!J60</f>
        <v>0</v>
      </c>
      <c r="Q63" s="67">
        <f>+G63*Megrendelőlap!L60</f>
        <v>0</v>
      </c>
      <c r="R63" s="67">
        <f>+H63*Megrendelőlap!N60</f>
        <v>0</v>
      </c>
      <c r="S63" s="67">
        <f>+I63*Megrendelőlap!P60</f>
        <v>0</v>
      </c>
      <c r="U63" s="67"/>
    </row>
    <row r="64" spans="1:21" ht="12.75">
      <c r="A64" s="84" t="s">
        <v>176</v>
      </c>
      <c r="B64" s="123"/>
      <c r="C64" s="138">
        <v>1595</v>
      </c>
      <c r="D64" s="139">
        <v>1795</v>
      </c>
      <c r="E64" s="72"/>
      <c r="F64" s="140">
        <v>1645</v>
      </c>
      <c r="G64" s="140">
        <v>1795</v>
      </c>
      <c r="H64" s="150">
        <v>1395</v>
      </c>
      <c r="I64" s="109"/>
      <c r="J64" s="107" t="str">
        <f t="shared" si="0"/>
        <v>TV2</v>
      </c>
      <c r="L64" s="67"/>
      <c r="M64" s="67">
        <f>+C64*Megrendelőlap!D61</f>
        <v>0</v>
      </c>
      <c r="N64" s="67">
        <f>+D64*Megrendelőlap!F61</f>
        <v>0</v>
      </c>
      <c r="O64" s="67">
        <f>+E64*Megrendelőlap!H61</f>
        <v>0</v>
      </c>
      <c r="P64" s="67">
        <f>+F64*Megrendelőlap!J61</f>
        <v>0</v>
      </c>
      <c r="Q64" s="67">
        <f>+G64*Megrendelőlap!L61</f>
        <v>0</v>
      </c>
      <c r="R64" s="67">
        <f>+H64*Megrendelőlap!N61</f>
        <v>0</v>
      </c>
      <c r="S64" s="67">
        <f>+I64*Megrendelőlap!P61</f>
        <v>0</v>
      </c>
      <c r="U64" s="67"/>
    </row>
    <row r="65" spans="1:21" ht="12.75">
      <c r="A65" s="84" t="s">
        <v>177</v>
      </c>
      <c r="B65" s="123"/>
      <c r="C65" s="138">
        <v>1845</v>
      </c>
      <c r="D65" s="139">
        <v>1395</v>
      </c>
      <c r="E65" s="72"/>
      <c r="F65" s="140">
        <v>1345</v>
      </c>
      <c r="G65" s="140">
        <v>1695</v>
      </c>
      <c r="H65" s="110"/>
      <c r="I65" s="109"/>
      <c r="J65" s="74" t="str">
        <f t="shared" si="0"/>
        <v>TV3</v>
      </c>
      <c r="L65" s="67"/>
      <c r="M65" s="67">
        <f>+C65*Megrendelőlap!D62</f>
        <v>0</v>
      </c>
      <c r="N65" s="67">
        <f>+D65*Megrendelőlap!F62</f>
        <v>0</v>
      </c>
      <c r="O65" s="67">
        <f>+E65*Megrendelőlap!H62</f>
        <v>0</v>
      </c>
      <c r="P65" s="67">
        <f>+F65*Megrendelőlap!J62</f>
        <v>0</v>
      </c>
      <c r="Q65" s="67">
        <f>+G65*Megrendelőlap!L62</f>
        <v>0</v>
      </c>
      <c r="R65" s="67">
        <f>+H65*Megrendelőlap!N62</f>
        <v>0</v>
      </c>
      <c r="S65" s="67">
        <f>+I65*Megrendelőlap!P62</f>
        <v>0</v>
      </c>
      <c r="U65" s="67"/>
    </row>
    <row r="66" spans="1:21" ht="13.5" thickBot="1">
      <c r="A66" s="84" t="s">
        <v>178</v>
      </c>
      <c r="B66" s="123"/>
      <c r="C66" s="138">
        <v>1595</v>
      </c>
      <c r="D66" s="139">
        <v>1995</v>
      </c>
      <c r="E66" s="72"/>
      <c r="F66" s="140">
        <v>1545</v>
      </c>
      <c r="G66" s="140">
        <v>1395</v>
      </c>
      <c r="H66" s="110"/>
      <c r="I66" s="109"/>
      <c r="J66" s="74" t="str">
        <f t="shared" si="0"/>
        <v>TV4</v>
      </c>
      <c r="L66" s="67"/>
      <c r="M66" s="67">
        <f>+C66*Megrendelőlap!D63</f>
        <v>0</v>
      </c>
      <c r="N66" s="67">
        <f>+D66*Megrendelőlap!F63</f>
        <v>0</v>
      </c>
      <c r="O66" s="67">
        <f>+E66*Megrendelőlap!H63</f>
        <v>0</v>
      </c>
      <c r="P66" s="67">
        <f>+F66*Megrendelőlap!J63</f>
        <v>0</v>
      </c>
      <c r="Q66" s="67">
        <f>+G66*Megrendelőlap!L63</f>
        <v>0</v>
      </c>
      <c r="R66" s="67">
        <f>+H66*Megrendelőlap!N63</f>
        <v>0</v>
      </c>
      <c r="S66" s="67">
        <f>+I66*Megrendelőlap!P63</f>
        <v>0</v>
      </c>
      <c r="U66" s="67"/>
    </row>
    <row r="67" spans="1:21" ht="12.75">
      <c r="A67" s="84" t="s">
        <v>179</v>
      </c>
      <c r="B67" s="123"/>
      <c r="C67" s="138">
        <v>1605</v>
      </c>
      <c r="D67" s="139">
        <v>1645</v>
      </c>
      <c r="E67" s="72"/>
      <c r="F67" s="140">
        <v>1395</v>
      </c>
      <c r="G67" s="140">
        <v>1345</v>
      </c>
      <c r="H67" s="150">
        <v>1745</v>
      </c>
      <c r="I67" s="109"/>
      <c r="J67" s="107" t="str">
        <f t="shared" si="0"/>
        <v>TVE5</v>
      </c>
      <c r="L67" s="67"/>
      <c r="M67" s="67">
        <f>+C67*Megrendelőlap!D64</f>
        <v>0</v>
      </c>
      <c r="N67" s="67">
        <f>+D67*Megrendelőlap!F64</f>
        <v>0</v>
      </c>
      <c r="O67" s="67">
        <f>+E67*Megrendelőlap!H64</f>
        <v>0</v>
      </c>
      <c r="P67" s="67">
        <f>+F67*Megrendelőlap!J64</f>
        <v>0</v>
      </c>
      <c r="Q67" s="67">
        <f>+G67*Megrendelőlap!L64</f>
        <v>0</v>
      </c>
      <c r="R67" s="67">
        <f>+H67*Megrendelőlap!N64</f>
        <v>0</v>
      </c>
      <c r="S67" s="67">
        <f>+I67*Megrendelőlap!P64</f>
        <v>0</v>
      </c>
      <c r="U67" s="67"/>
    </row>
    <row r="68" spans="1:21" ht="12.75">
      <c r="A68" s="206" t="s">
        <v>180</v>
      </c>
      <c r="B68" s="123"/>
      <c r="C68" s="142">
        <v>1645</v>
      </c>
      <c r="D68" s="207">
        <v>1545</v>
      </c>
      <c r="E68" s="208"/>
      <c r="F68" s="209">
        <v>1495</v>
      </c>
      <c r="G68" s="209">
        <v>1845</v>
      </c>
      <c r="H68" s="110"/>
      <c r="I68" s="109"/>
      <c r="J68" s="74" t="str">
        <f t="shared" si="0"/>
        <v>TVE6</v>
      </c>
      <c r="L68" s="67"/>
      <c r="M68" s="67">
        <f>+C68*Megrendelőlap!D65</f>
        <v>0</v>
      </c>
      <c r="N68" s="67">
        <f>+D68*Megrendelőlap!F65</f>
        <v>0</v>
      </c>
      <c r="O68" s="67">
        <f>+E68*Megrendelőlap!H65</f>
        <v>0</v>
      </c>
      <c r="P68" s="67">
        <f>+F68*Megrendelőlap!J65</f>
        <v>0</v>
      </c>
      <c r="Q68" s="67">
        <f>+G68*Megrendelőlap!L65</f>
        <v>0</v>
      </c>
      <c r="R68" s="67">
        <f>+H68*Megrendelőlap!N65</f>
        <v>0</v>
      </c>
      <c r="S68" s="67">
        <f>+I68*Megrendelőlap!P65</f>
        <v>0</v>
      </c>
      <c r="U68" s="67"/>
    </row>
    <row r="69" spans="1:21" ht="13.5" thickBot="1">
      <c r="A69" s="197" t="s">
        <v>343</v>
      </c>
      <c r="B69" s="210"/>
      <c r="C69" s="211">
        <v>1395</v>
      </c>
      <c r="D69" s="212">
        <v>1995</v>
      </c>
      <c r="E69" s="213"/>
      <c r="F69" s="214">
        <v>1345</v>
      </c>
      <c r="G69" s="214">
        <v>1895</v>
      </c>
      <c r="H69" s="215"/>
      <c r="I69" s="216"/>
      <c r="J69" s="74" t="str">
        <f aca="true" t="shared" si="1" ref="J69:J80">A69</f>
        <v>TV7</v>
      </c>
      <c r="L69" s="67"/>
      <c r="M69" s="67"/>
      <c r="N69" s="67"/>
      <c r="O69" s="67"/>
      <c r="P69" s="67"/>
      <c r="Q69" s="67"/>
      <c r="R69" s="67"/>
      <c r="S69" s="67"/>
      <c r="U69" s="67"/>
    </row>
    <row r="70" spans="1:10" ht="12.75">
      <c r="A70" s="194" t="s">
        <v>197</v>
      </c>
      <c r="B70" s="123"/>
      <c r="C70" s="181">
        <v>199</v>
      </c>
      <c r="D70" s="181">
        <v>199</v>
      </c>
      <c r="E70" s="181"/>
      <c r="F70" s="181">
        <v>199</v>
      </c>
      <c r="G70" s="181">
        <v>199</v>
      </c>
      <c r="H70" s="110"/>
      <c r="I70" s="109"/>
      <c r="J70" s="107" t="str">
        <f t="shared" si="1"/>
        <v>NF1</v>
      </c>
    </row>
    <row r="71" spans="1:12" ht="12.75">
      <c r="A71" s="84" t="s">
        <v>198</v>
      </c>
      <c r="B71" s="123"/>
      <c r="C71" s="138">
        <v>199</v>
      </c>
      <c r="D71" s="138">
        <v>199</v>
      </c>
      <c r="E71" s="138"/>
      <c r="F71" s="138">
        <v>199</v>
      </c>
      <c r="G71" s="138">
        <v>199</v>
      </c>
      <c r="H71" s="110"/>
      <c r="I71" s="109"/>
      <c r="J71" s="74" t="str">
        <f t="shared" si="1"/>
        <v>NF2</v>
      </c>
      <c r="L71" t="e">
        <f>SUM(L2:S68)</f>
        <v>#VALUE!</v>
      </c>
    </row>
    <row r="72" spans="1:10" ht="13.5" thickBot="1">
      <c r="A72" s="84" t="s">
        <v>199</v>
      </c>
      <c r="B72" s="123"/>
      <c r="C72" s="138">
        <v>199</v>
      </c>
      <c r="D72" s="138">
        <v>199</v>
      </c>
      <c r="E72" s="138"/>
      <c r="F72" s="138">
        <v>199</v>
      </c>
      <c r="G72" s="138">
        <v>199</v>
      </c>
      <c r="H72" s="108"/>
      <c r="I72" s="109"/>
      <c r="J72" s="74" t="str">
        <f t="shared" si="1"/>
        <v>NF3</v>
      </c>
    </row>
    <row r="73" spans="1:10" ht="12.75">
      <c r="A73" s="84" t="s">
        <v>200</v>
      </c>
      <c r="B73" s="123"/>
      <c r="C73" s="138">
        <v>199</v>
      </c>
      <c r="D73" s="138">
        <v>199</v>
      </c>
      <c r="E73" s="138"/>
      <c r="F73" s="138">
        <v>199</v>
      </c>
      <c r="G73" s="138">
        <v>199</v>
      </c>
      <c r="H73" s="108"/>
      <c r="I73" s="109"/>
      <c r="J73" s="107" t="str">
        <f t="shared" si="1"/>
        <v>NF4</v>
      </c>
    </row>
    <row r="74" spans="1:10" ht="12.75">
      <c r="A74" s="84" t="s">
        <v>201</v>
      </c>
      <c r="B74" s="123"/>
      <c r="C74" s="138">
        <v>199</v>
      </c>
      <c r="D74" s="138">
        <v>199</v>
      </c>
      <c r="E74" s="138"/>
      <c r="F74" s="138">
        <v>199</v>
      </c>
      <c r="G74" s="138">
        <v>199</v>
      </c>
      <c r="H74" s="108"/>
      <c r="I74" s="109"/>
      <c r="J74" s="74" t="str">
        <f t="shared" si="1"/>
        <v>NF5</v>
      </c>
    </row>
    <row r="75" spans="1:10" ht="13.5" thickBot="1">
      <c r="A75" s="84" t="s">
        <v>202</v>
      </c>
      <c r="B75" s="123"/>
      <c r="C75" s="138">
        <v>199</v>
      </c>
      <c r="D75" s="138">
        <v>199</v>
      </c>
      <c r="E75" s="138"/>
      <c r="F75" s="138">
        <v>199</v>
      </c>
      <c r="G75" s="138">
        <v>199</v>
      </c>
      <c r="H75" s="108"/>
      <c r="I75" s="109"/>
      <c r="J75" s="74" t="str">
        <f t="shared" si="1"/>
        <v>NF6</v>
      </c>
    </row>
    <row r="76" spans="1:10" ht="12.75">
      <c r="A76" s="84" t="s">
        <v>203</v>
      </c>
      <c r="B76" s="110"/>
      <c r="C76" s="142">
        <v>199</v>
      </c>
      <c r="D76" s="142">
        <v>199</v>
      </c>
      <c r="E76" s="142"/>
      <c r="F76" s="142">
        <v>199</v>
      </c>
      <c r="G76" s="142">
        <v>199</v>
      </c>
      <c r="H76" s="110"/>
      <c r="I76" s="109"/>
      <c r="J76" s="107" t="str">
        <f t="shared" si="1"/>
        <v>NF7</v>
      </c>
    </row>
    <row r="77" spans="1:10" ht="12.75">
      <c r="A77" s="141" t="s">
        <v>204</v>
      </c>
      <c r="B77" s="143"/>
      <c r="C77" s="121">
        <v>279</v>
      </c>
      <c r="D77" s="121">
        <v>279</v>
      </c>
      <c r="E77" s="121"/>
      <c r="F77" s="121">
        <v>279</v>
      </c>
      <c r="G77" s="121">
        <v>279</v>
      </c>
      <c r="H77" s="143"/>
      <c r="I77" s="144"/>
      <c r="J77" s="74" t="str">
        <f t="shared" si="1"/>
        <v>NF8</v>
      </c>
    </row>
    <row r="78" spans="1:10" ht="13.5" thickBot="1">
      <c r="A78" s="141" t="s">
        <v>248</v>
      </c>
      <c r="B78" s="143"/>
      <c r="C78" s="121">
        <v>279</v>
      </c>
      <c r="D78" s="121">
        <v>279</v>
      </c>
      <c r="E78" s="121"/>
      <c r="F78" s="121">
        <v>279</v>
      </c>
      <c r="G78" s="121">
        <v>279</v>
      </c>
      <c r="H78" s="143"/>
      <c r="I78" s="144"/>
      <c r="J78" s="74" t="str">
        <f t="shared" si="1"/>
        <v>NF9</v>
      </c>
    </row>
    <row r="79" spans="1:10" ht="12.75">
      <c r="A79" s="141" t="s">
        <v>249</v>
      </c>
      <c r="B79" s="143"/>
      <c r="C79" s="121">
        <v>299</v>
      </c>
      <c r="D79" s="121">
        <v>299</v>
      </c>
      <c r="E79" s="121"/>
      <c r="F79" s="121">
        <v>299</v>
      </c>
      <c r="G79" s="121">
        <v>299</v>
      </c>
      <c r="H79" s="143"/>
      <c r="I79" s="144"/>
      <c r="J79" s="107" t="str">
        <f t="shared" si="1"/>
        <v>NF10</v>
      </c>
    </row>
    <row r="80" spans="1:10" ht="13.5" thickBot="1">
      <c r="A80" s="141" t="s">
        <v>317</v>
      </c>
      <c r="B80" s="143"/>
      <c r="C80" s="121">
        <v>299</v>
      </c>
      <c r="D80" s="121">
        <v>299</v>
      </c>
      <c r="E80" s="121"/>
      <c r="F80" s="121">
        <v>299</v>
      </c>
      <c r="G80" s="121">
        <v>299</v>
      </c>
      <c r="H80" s="143"/>
      <c r="I80" s="144"/>
      <c r="J80" s="74" t="str">
        <f t="shared" si="1"/>
        <v>NF11</v>
      </c>
    </row>
    <row r="81" spans="1:10" ht="12.75">
      <c r="A81" s="141" t="s">
        <v>370</v>
      </c>
      <c r="B81" s="143"/>
      <c r="C81" s="121">
        <v>399</v>
      </c>
      <c r="D81" s="121">
        <v>399</v>
      </c>
      <c r="E81" s="121"/>
      <c r="F81" s="121">
        <v>399</v>
      </c>
      <c r="G81" s="121">
        <v>399</v>
      </c>
      <c r="H81" s="143"/>
      <c r="I81" s="144"/>
      <c r="J81" s="107"/>
    </row>
    <row r="82" spans="1:10" ht="12.75">
      <c r="A82" s="141" t="s">
        <v>372</v>
      </c>
      <c r="B82" s="143"/>
      <c r="C82" s="121">
        <v>399</v>
      </c>
      <c r="D82" s="121">
        <v>399</v>
      </c>
      <c r="E82" s="121"/>
      <c r="F82" s="121">
        <v>399</v>
      </c>
      <c r="G82" s="121">
        <v>399</v>
      </c>
      <c r="H82" s="143"/>
      <c r="I82" s="144"/>
      <c r="J82" s="74"/>
    </row>
  </sheetData>
  <sheetProtection selectLockedCells="1" selectUnlockedCells="1"/>
  <mergeCells count="1">
    <mergeCell ref="A1:B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1"/>
  <rowBreaks count="1" manualBreakCount="1">
    <brk id="6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baloghtamas</dc:creator>
  <cp:keywords/>
  <dc:description/>
  <cp:lastModifiedBy>user</cp:lastModifiedBy>
  <cp:lastPrinted>2024-04-09T05:56:56Z</cp:lastPrinted>
  <dcterms:created xsi:type="dcterms:W3CDTF">2015-09-04T06:42:58Z</dcterms:created>
  <dcterms:modified xsi:type="dcterms:W3CDTF">2024-04-10T07:23:21Z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