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81" yWindow="4260" windowWidth="23250" windowHeight="4605" tabRatio="729" activeTab="2"/>
  </bookViews>
  <sheets>
    <sheet name="Étlap" sheetId="1" r:id="rId1"/>
    <sheet name="Megrendelőlap" sheetId="2" r:id="rId2"/>
    <sheet name="Árak" sheetId="3" r:id="rId3"/>
  </sheets>
  <externalReferences>
    <externalReference r:id="rId6"/>
  </externalReferences>
  <definedNames>
    <definedName name="_xlnm.Print_Titles" localSheetId="0">'Étlap'!$1:$2</definedName>
    <definedName name="_xlnm.Print_Area" localSheetId="2">'Árak'!$A$1:$J$83</definedName>
    <definedName name="_xlnm.Print_Area" localSheetId="0">'Étlap'!$A$1:$M$71</definedName>
    <definedName name="_xlnm.Print_Area" localSheetId="1">'Megrendelőlap'!$A$1:$N$67</definedName>
  </definedNames>
  <calcPr fullCalcOnLoad="1"/>
</workbook>
</file>

<file path=xl/sharedStrings.xml><?xml version="1.0" encoding="utf-8"?>
<sst xmlns="http://schemas.openxmlformats.org/spreadsheetml/2006/main" count="1255" uniqueCount="597">
  <si>
    <t>RE1</t>
  </si>
  <si>
    <t>Reggeli</t>
  </si>
  <si>
    <t>Pizzás rúd</t>
  </si>
  <si>
    <t>Fahéjas csiga</t>
  </si>
  <si>
    <t>Tejfölös pogácsa</t>
  </si>
  <si>
    <t>RE2</t>
  </si>
  <si>
    <t>A1</t>
  </si>
  <si>
    <t>Levesek</t>
  </si>
  <si>
    <t>A2</t>
  </si>
  <si>
    <t>A3</t>
  </si>
  <si>
    <t>B</t>
  </si>
  <si>
    <t>Húsos levesek</t>
  </si>
  <si>
    <t>C</t>
  </si>
  <si>
    <t>Kedvencek</t>
  </si>
  <si>
    <t>D</t>
  </si>
  <si>
    <t>Hidegkonyhai készitmények</t>
  </si>
  <si>
    <t>E</t>
  </si>
  <si>
    <t>Főzelékek és könnyű zöldségételek</t>
  </si>
  <si>
    <t>1. Sertéspörkölt</t>
  </si>
  <si>
    <t>F</t>
  </si>
  <si>
    <t>Főzelékek</t>
  </si>
  <si>
    <t>Kelkáposzta-főzelék</t>
  </si>
  <si>
    <t>Tejfölös burgonyafőzelék</t>
  </si>
  <si>
    <t>1. Vagdalt</t>
  </si>
  <si>
    <t>2. Kis bécsi szelet</t>
  </si>
  <si>
    <t>G</t>
  </si>
  <si>
    <t>Tészták</t>
  </si>
  <si>
    <t>Mákos tészta *</t>
  </si>
  <si>
    <t>H1</t>
  </si>
  <si>
    <t>Húsos tészták</t>
  </si>
  <si>
    <t>H2</t>
  </si>
  <si>
    <t>Olasz tészták
(erdeti olasz tésztából, olasz recept alapján)</t>
  </si>
  <si>
    <t>I</t>
  </si>
  <si>
    <t>Főétel</t>
  </si>
  <si>
    <t>J</t>
  </si>
  <si>
    <t>K</t>
  </si>
  <si>
    <t>1. Jázmin rizs</t>
  </si>
  <si>
    <t>L</t>
  </si>
  <si>
    <t>M</t>
  </si>
  <si>
    <t>1. Petrezselymes burgonya</t>
  </si>
  <si>
    <t>N</t>
  </si>
  <si>
    <t>O</t>
  </si>
  <si>
    <t>Ínyencségek 
Laci bácsitól</t>
  </si>
  <si>
    <t>1. Vegyes köret</t>
  </si>
  <si>
    <t>O3</t>
  </si>
  <si>
    <t>PN</t>
  </si>
  <si>
    <t>P</t>
  </si>
  <si>
    <t>Q</t>
  </si>
  <si>
    <t>R</t>
  </si>
  <si>
    <t>S</t>
  </si>
  <si>
    <t>Desszert</t>
  </si>
  <si>
    <t>T</t>
  </si>
  <si>
    <t>Sütemények</t>
  </si>
  <si>
    <t>Sarokház</t>
  </si>
  <si>
    <t>U</t>
  </si>
  <si>
    <t>V</t>
  </si>
  <si>
    <t>Savanyúság</t>
  </si>
  <si>
    <t>Tejfölös uborkasaláta</t>
  </si>
  <si>
    <t>W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</si>
  <si>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</si>
  <si>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</si>
  <si>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</si>
  <si>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</si>
  <si>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</si>
  <si>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</si>
  <si>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</si>
  <si>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</si>
  <si>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</si>
  <si>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</si>
  <si>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</si>
  <si>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Z2</t>
  </si>
  <si>
    <t>Friss saláták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</si>
  <si>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</si>
  <si>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</si>
  <si>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</si>
  <si>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</si>
  <si>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</si>
  <si>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</si>
  <si>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</si>
  <si>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</si>
  <si>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</si>
  <si>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</si>
  <si>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</si>
  <si>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</si>
  <si>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Z10</t>
  </si>
  <si>
    <t>Dia desszert</t>
  </si>
  <si>
    <t>Z11</t>
  </si>
  <si>
    <t>Ebéd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</si>
  <si>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</si>
  <si>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</si>
  <si>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</si>
  <si>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</si>
  <si>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</si>
  <si>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</si>
  <si>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</si>
  <si>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</si>
  <si>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</si>
  <si>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</si>
  <si>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</si>
  <si>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</si>
  <si>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</si>
  <si>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</si>
  <si>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</si>
  <si>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</si>
  <si>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</si>
  <si>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</si>
  <si>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</si>
  <si>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</si>
  <si>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</si>
  <si>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</si>
  <si>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</si>
  <si>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Pn</t>
  </si>
  <si>
    <t>Dia Desszert</t>
  </si>
  <si>
    <t>Név:</t>
  </si>
  <si>
    <t>Szállítási cím:</t>
  </si>
  <si>
    <t>Számlázási cím:</t>
  </si>
  <si>
    <t>Telefon:</t>
  </si>
  <si>
    <t>Mobiltelefon:</t>
  </si>
  <si>
    <t>Összeg:</t>
  </si>
  <si>
    <t>Leveles, sajtos pogácsa</t>
  </si>
  <si>
    <t>Cappucinós párna</t>
  </si>
  <si>
    <t>Baconos-sajtkrémes croissant</t>
  </si>
  <si>
    <t>Juhtúrós sztrapacska, szalonnapörccel</t>
  </si>
  <si>
    <t>Gesztenyés búrkifli</t>
  </si>
  <si>
    <t>Szilvás croissant</t>
  </si>
  <si>
    <t>Brassói aprópecsenye (csirkéből)</t>
  </si>
  <si>
    <t>Petrezselymes burgonyafőzelék</t>
  </si>
  <si>
    <t>Spenótfőzelék</t>
  </si>
  <si>
    <t>1. Pulykafasírt</t>
  </si>
  <si>
    <t>Paradicsomos káposzta</t>
  </si>
  <si>
    <t>Zöldbabfőzelék</t>
  </si>
  <si>
    <t>Magyaros zöldborsófőzelék</t>
  </si>
  <si>
    <t>Húsos, gombás lasagne, reszelt sajt</t>
  </si>
  <si>
    <t>Vörösboros marhapörkölt</t>
  </si>
  <si>
    <t>2. Túrós csusza</t>
  </si>
  <si>
    <t>Sajtos bundában sült pulykamell</t>
  </si>
  <si>
    <t>Csirkemell szeletek Orly módra (párizsi bundában)</t>
  </si>
  <si>
    <t>Grillezett csirkemell fokhagymás sajtmártással</t>
  </si>
  <si>
    <t>2. Tejföl, reszelt sajt, rizs</t>
  </si>
  <si>
    <t>1. Párolt rizs</t>
  </si>
  <si>
    <t>2. Burgonyakrokett</t>
  </si>
  <si>
    <t>Göcseji pecsenye (sertéskaraj szalonnával, hagymával, kolbásszal töltve, kemencében sütve)</t>
  </si>
  <si>
    <t>Harcsaszeletek paprikás mártásban</t>
  </si>
  <si>
    <t>Feketeerdő szelet</t>
  </si>
  <si>
    <t>Kókuszkocka</t>
  </si>
  <si>
    <t>Adria pulykamell (paradicsommal, paprikával, hagymával, sajttal összesütve), fűszervajas párolt zöldségkeverék</t>
  </si>
  <si>
    <t>1. Tarhonya</t>
  </si>
  <si>
    <t>Office menü</t>
  </si>
  <si>
    <t>Extra menü</t>
  </si>
  <si>
    <t xml:space="preserve">Menü </t>
  </si>
  <si>
    <t>Menü</t>
  </si>
  <si>
    <t>Cukros-mákos briós</t>
  </si>
  <si>
    <t>Virslis, sajtos, pizzás párna</t>
  </si>
  <si>
    <t>Carbonara spagetti (tejszín, sonka, reszelt sajt)</t>
  </si>
  <si>
    <t>Tripolino spagetti (tejfölös, póréhagymás, füstölt sajtos, sonkás, aszalt paradicsomos raguval)</t>
  </si>
  <si>
    <t>Tejfölös rakott burgonya baconnel, sajtmártással (kolbászos, tojásos)</t>
  </si>
  <si>
    <t>Rántott csirkemell</t>
  </si>
  <si>
    <t>2. Rizi-bizi</t>
  </si>
  <si>
    <t>1. Hagymás tört burgonya</t>
  </si>
  <si>
    <t>Citromos mignon</t>
  </si>
  <si>
    <t>Lekváros derelye *</t>
  </si>
  <si>
    <t>Olasz penne tészta tejszínes, csirkemelles, zöldséges raguval</t>
  </si>
  <si>
    <t>Vadas pulykatokány</t>
  </si>
  <si>
    <t>Brokkolis karfiol csőben sütve parmezán sajttal</t>
  </si>
  <si>
    <t>Börzsönyi gombaleves csipetkével, Dejós tészta</t>
  </si>
  <si>
    <t>Tepsis csirkemell pirított sonkával, sült hagymával</t>
  </si>
  <si>
    <t>2. Rántott sajt *</t>
  </si>
  <si>
    <t>Vörösáfonyás szarvasragu</t>
  </si>
  <si>
    <t>1. Burgonyakrokett</t>
  </si>
  <si>
    <t>1. Kukoricás jázmin rizs</t>
  </si>
  <si>
    <t>ZX</t>
  </si>
  <si>
    <t>Búzacsírás teljes kiörlésű cipó</t>
  </si>
  <si>
    <t xml:space="preserve">1. Sertéspörkölt
</t>
  </si>
  <si>
    <t xml:space="preserve">2. Natúr csirkemell
</t>
  </si>
  <si>
    <t xml:space="preserve">Roston csirkemell fűszeres gombaraguval, kukoricás rizs 
</t>
  </si>
  <si>
    <t xml:space="preserve">Trikolor saláta (paradicsom, sárga és piros pritaminpaprika, kukorica, jégsaláta) avokádókrémmel, sült pulykamell csíkokkal 
</t>
  </si>
  <si>
    <t xml:space="preserve">Mozzarellás fejes saláta (jégsaláta, sonka, tojás, uborka, mozzarellagolyók, tartármártás)
</t>
  </si>
  <si>
    <t>Tejszínes gyümölcsleves *</t>
  </si>
  <si>
    <t>Zöldborsóleves *</t>
  </si>
  <si>
    <t>Tavaszi zöldségleves *</t>
  </si>
  <si>
    <t>Börzsönyi gombaleves csipetkével (3 féle gombából, tejföllel) *</t>
  </si>
  <si>
    <t>Fokhagymakrémleves, pirított kenyérkockával *</t>
  </si>
  <si>
    <t>1. Főtt tojás (2 db) *</t>
  </si>
  <si>
    <t xml:space="preserve">Halfilé cukkinis, zöldfűszeres krémsajtos feltéttel sütve, párolt zöldségek (brokkoli, sárgarépa, zöldborsó, kukorica, karfiol) </t>
  </si>
  <si>
    <t xml:space="preserve">Sajttal és gombával sült csirkemell, zöldborsós rizs </t>
  </si>
  <si>
    <t>Sonkás lasagne paradicsomkarikákkal összesütve</t>
  </si>
  <si>
    <t>Vegyes szárnyaspörkölt (pulykamell, csirkemell), majorannás, zöldséges burgonya</t>
  </si>
  <si>
    <t>Mozzarellával, paradicsommal kemencében sült csirkemell, zöldséges rizs</t>
  </si>
  <si>
    <t>Szárnyas májgaluskaleves</t>
  </si>
  <si>
    <t>Aranygaluska karamellöntettel *</t>
  </si>
  <si>
    <t>Notre Dame-i csirkemell (csirkemellsonkával, zöldségekkel, sajttal és camembert sajttal megsütve)</t>
  </si>
  <si>
    <t>2. Pirított burgonya</t>
  </si>
  <si>
    <t>Csirkepaprikás (csirkecombból), durum penne</t>
  </si>
  <si>
    <t>Rakott zöldbab (csirkemellel, frissföllel)</t>
  </si>
  <si>
    <t>Mandulás rántott csirkemell, fahéjas párolt alma, édesítőszerekkel</t>
  </si>
  <si>
    <t>Kemencében sült csirkemell csíkozva, fahéjas alma, édesítőszerekkel, sajtkockákkal</t>
  </si>
  <si>
    <t>Hawaii csirkemell saláta (jégsaláta, ananász, kukorica, tartármártás)</t>
  </si>
  <si>
    <t>Pulykasült görög pásztor módra (oregánóval, majorannával fűszerezett pulykamell), kecskesajtos, spenótos, enyhén kapros tejszínmártás, olívás barnarizs</t>
  </si>
  <si>
    <t xml:space="preserve">Grillezett csirkemell zöldfűszeres dresszinggel, kaliforniai saláta (jégsaláta, pritaminpaprika, paradicsom, kukorica, lilahagyma) </t>
  </si>
  <si>
    <t>Tócsni snidlinges tejföllel, reszelt füstöltsajttal *</t>
  </si>
  <si>
    <t>Nyári csirkesaláta (sült csirkemell csíkozva mustáros öntettel, főtt tojással, zöldségekkel)</t>
  </si>
  <si>
    <t>2. Csirkepörkölt</t>
  </si>
  <si>
    <t>Jércesaláta (majonéz, csirkemell, alma, burgonya, tojás)</t>
  </si>
  <si>
    <t>Almás, sajtos kukoricasaláta csirkemell csíkokkal</t>
  </si>
  <si>
    <t>Csekonics saláta (sült csirkemell csíkozva, koktélrák, alma, burgonya, főtt tojás, majonéz mártásban)</t>
  </si>
  <si>
    <t>Holland sajtsaláta (uborka, alma, burgonya, sonka, sajt joghurtos dresszingben)</t>
  </si>
  <si>
    <t>Palócleves (tejföl, zöldbab, burgonya, marhahús)</t>
  </si>
  <si>
    <t>2. Rozmaringos sült burgonya</t>
  </si>
  <si>
    <t>TV2</t>
  </si>
  <si>
    <t>TV3</t>
  </si>
  <si>
    <t>TVE1</t>
  </si>
  <si>
    <t>TV4</t>
  </si>
  <si>
    <t>TVE5</t>
  </si>
  <si>
    <t>TVE6</t>
  </si>
  <si>
    <t>Fokhagymás csirkemell csíkok mézes-joghurtos bundában sütve</t>
  </si>
  <si>
    <t xml:space="preserve">Sokmagvas csirkeropogós, Toscana saláta (mozzarellás, paradicsomos saláta, bazsalikomos), joghurtos öntet </t>
  </si>
  <si>
    <t>1. Rántott csirkemell</t>
  </si>
  <si>
    <t>SU1</t>
  </si>
  <si>
    <t>SU2</t>
  </si>
  <si>
    <t>Balázsfit</t>
  </si>
  <si>
    <t>Búzacsírás teljes kiőrlésű cipó</t>
  </si>
  <si>
    <t>SPEED menü</t>
  </si>
  <si>
    <t>2. Tejfölös tepsis burgonya</t>
  </si>
  <si>
    <t xml:space="preserve">2. Falusi burgonya </t>
  </si>
  <si>
    <t>ZR1</t>
  </si>
  <si>
    <t>ZR2</t>
  </si>
  <si>
    <t>ZR3</t>
  </si>
  <si>
    <t>ZR4</t>
  </si>
  <si>
    <t>ZR5</t>
  </si>
  <si>
    <t>ZR6</t>
  </si>
  <si>
    <t>ZR7</t>
  </si>
  <si>
    <t>ZR8</t>
  </si>
  <si>
    <t>Tormás sonkatekercs, tojássaláta</t>
  </si>
  <si>
    <t xml:space="preserve">2. Roston pulykamell falatok [F]
</t>
  </si>
  <si>
    <t>2. Túróval töltött nudli sütve</t>
  </si>
  <si>
    <t>Sonkás, baconos  csőben sült karfiol, reszelt sajt</t>
  </si>
  <si>
    <t>Rántott pulykamell, kukoricás jázmin rizs</t>
  </si>
  <si>
    <t>Balatoni gyümölcsleves, édesítőszerekkel *</t>
  </si>
  <si>
    <t>Erdélyi töltött káposzta</t>
  </si>
  <si>
    <t>Húsos, rakott kelkáposzta</t>
  </si>
  <si>
    <t>Dijoni mustáros csirkemell szeletek, grillezett zöldségek</t>
  </si>
  <si>
    <t>NF1</t>
  </si>
  <si>
    <t>NF2</t>
  </si>
  <si>
    <t>NF3</t>
  </si>
  <si>
    <t>NF4</t>
  </si>
  <si>
    <t>NF5</t>
  </si>
  <si>
    <t>NF6</t>
  </si>
  <si>
    <t>NF7</t>
  </si>
  <si>
    <t>főétel</t>
  </si>
  <si>
    <t>menü</t>
  </si>
  <si>
    <t>Pékáru</t>
  </si>
  <si>
    <t>Z12</t>
  </si>
  <si>
    <t>Z all day Menü</t>
  </si>
  <si>
    <t>NF8</t>
  </si>
  <si>
    <t>Hagymás aprópecsenye</t>
  </si>
  <si>
    <t>Csokis ízű torta, édesítőszerekkel</t>
  </si>
  <si>
    <t>Casino tojás franciasalátával, édesítőszerekkel</t>
  </si>
  <si>
    <t>Pirított baconos rántotta</t>
  </si>
  <si>
    <t>Fűszeres tejfölben sült pulykamell szeletek, párolt zöldség</t>
  </si>
  <si>
    <t>Sanghaj sertéscomb csíkok (zöldségekkel, gombával), pikáns, édes chilivel, zöldséges,  szójaszószos sült rizstésztával</t>
  </si>
  <si>
    <t>Porchetta szelet Toscana salátával (mozzarellás, paradicsomos saláta, bazsalikomos), joghurtos öntet</t>
  </si>
  <si>
    <t>Nyári minestrone leves (ízletes olasz zöldségleves makaróni tésztával és parmezánsajttal)</t>
  </si>
  <si>
    <t>Fűszeres gombafejek kétféle reszelt sajttal és sült baconszalagokkal</t>
  </si>
  <si>
    <t>Mozzarellás fejes saláta (jégsaláta, fejes saláta, sonka, tojás, uborka, mozzarella golyók, tartármártás)</t>
  </si>
  <si>
    <t>Búzacsírás teljes kiörlésű zsemle tonhalpástétommal, édesítőszerekkel, paradicsommal</t>
  </si>
  <si>
    <t xml:space="preserve">3 féle sajt, datolya 
</t>
  </si>
  <si>
    <t>Sült sajtos virsli mustárral, édesítőszerekkel, pizzás abonettel</t>
  </si>
  <si>
    <t>Vegyestál (almapaprika, csalamádé, csemege uborka, cseresznyepaprika), édesítőszerrel</t>
  </si>
  <si>
    <t>Káposztasaláta reszelve, édesítőszerrel</t>
  </si>
  <si>
    <t>Tavaszi vegyes vágott, édesítőszerrel</t>
  </si>
  <si>
    <t>Köményes káposzta saláta, édesítőszerrel</t>
  </si>
  <si>
    <t>Káposztával töltött almapaprika, édesítőszerrel</t>
  </si>
  <si>
    <t>Vitaminsaláta, édesítőszerrel</t>
  </si>
  <si>
    <t>Bécsi szelet, zöldséges rizs</t>
  </si>
  <si>
    <t>Csirkemelles bácskai rizseshús</t>
  </si>
  <si>
    <t>Ananászos zabkása, édesítőszerekkel</t>
  </si>
  <si>
    <t>Kakaós banános muffin, édesítőszerekkel</t>
  </si>
  <si>
    <t>03.04. Hétfő</t>
  </si>
  <si>
    <t>03.06. Szerda</t>
  </si>
  <si>
    <t>03.07. Csütörtök</t>
  </si>
  <si>
    <t>03.08. Péntek</t>
  </si>
  <si>
    <t>03.09. Szombat</t>
  </si>
  <si>
    <t>03.10. Vasárnap</t>
  </si>
  <si>
    <t>03.05. Kedd</t>
  </si>
  <si>
    <t xml:space="preserve">Mézes, fahéjas almaleves kandírozott naranccsal, pirított dióval * </t>
  </si>
  <si>
    <t xml:space="preserve">2. Sült kolbász </t>
  </si>
  <si>
    <t>2. Vagdalt</t>
  </si>
  <si>
    <t>1. Galuska</t>
  </si>
  <si>
    <t>Házi pulykaraguleves laktózmentes tejszínnel, zöldségekkel, gombával</t>
  </si>
  <si>
    <t>Tojáskrém édesítőszerekkel, bazsalikomos-paradicsomos-olívás-búzacsírás teljes kiörlésü zsemlével, dán szalámival, kígyóuborka karikákkal</t>
  </si>
  <si>
    <t>Görögjoghurt kehely édesítőszerekkel, licsivel</t>
  </si>
  <si>
    <t>Narancsos, túrókrém, édesítőszerekkel</t>
  </si>
  <si>
    <t xml:space="preserve">Pulykasült görög pásztor módra (oregánóval, majorannával fűszerezett pulykamell), kecskesajtos, spenótos, enyhén kapros tejszínmártás, olívás barnarizs [F] </t>
  </si>
  <si>
    <t>Karamella ízű puding, csokoládés bevonattal, édesítőszerekkel</t>
  </si>
  <si>
    <t xml:space="preserve">Sült csirkemell sajtmártással és zöldséges bulgurral </t>
  </si>
  <si>
    <t>Tojás és kolbász karikák, kockázott paprikával, zöldfűszeres sajtkrémmel és köleses abonettel</t>
  </si>
  <si>
    <t>Citromos krémtúró édesítőszerekkel, aszalt szőlővel</t>
  </si>
  <si>
    <t>Vagdalt vitaminsalátával, édesítőszerekkel</t>
  </si>
  <si>
    <t>Fusilli a'la Pompei reszelt parmezánnal (olasz kolbászozs, pritaminpaprikás, ízletes paradicsomszószos olasz spirál tészta  (enyhén csípős)</t>
  </si>
  <si>
    <t xml:space="preserve">Zöldborsóleves,
Vagdalt, burgonyapüré </t>
  </si>
  <si>
    <r>
      <t xml:space="preserve">Házi pulykaraguleves laktózmentes tejszínnel, zöldségekkel, gombával , </t>
    </r>
    <r>
      <rPr>
        <b/>
        <sz val="10"/>
        <rFont val="Arial CE"/>
        <family val="2"/>
      </rPr>
      <t>Pásztortarhonya, édesítőszerekkel</t>
    </r>
  </si>
  <si>
    <t xml:space="preserve">Balatoni gyümölcsleves (cseresznye, meggy, alma, körte)* </t>
  </si>
  <si>
    <t xml:space="preserve">Bácskai rizseshús </t>
  </si>
  <si>
    <t xml:space="preserve">2. Rizi-bizi </t>
  </si>
  <si>
    <t>Akácmézes szamócakrémleves almával*</t>
  </si>
  <si>
    <t xml:space="preserve">1. Kagylótészta </t>
  </si>
  <si>
    <t>Karottás pulykamell ragu, zöldborsós jázmin rizs [F]</t>
  </si>
  <si>
    <t xml:space="preserve">Tejszínes sárgabarack-krémleves, 
Sonkás lasagne paradicsom karikákkal összesütve
</t>
  </si>
  <si>
    <t xml:space="preserve">Pulykasült görög pásztor módra (oregánóval, majorannával fűszerezett pulykamell), kecskesajtos, spenótos, enyhén kapros tejszínmártás, olívás barnarizs </t>
  </si>
  <si>
    <t xml:space="preserve">Székelykáposzta </t>
  </si>
  <si>
    <t>T1</t>
  </si>
  <si>
    <t>T2</t>
  </si>
  <si>
    <t>T3</t>
  </si>
  <si>
    <t>W1</t>
  </si>
  <si>
    <t>W2</t>
  </si>
  <si>
    <t>NF9</t>
  </si>
  <si>
    <t>NF10</t>
  </si>
  <si>
    <t>Karfiolleves*</t>
  </si>
  <si>
    <t>Burgonyaleves*</t>
  </si>
  <si>
    <t xml:space="preserve">
Tejszínes sárgabarack-krémleves*</t>
  </si>
  <si>
    <t>Székelykáposzta</t>
  </si>
  <si>
    <t>Fokhagymás, tejszínes csirketokány</t>
  </si>
  <si>
    <t xml:space="preserve">2. Kukoricás, jázmin rizs </t>
  </si>
  <si>
    <t>Csülkös sertéspörkolt</t>
  </si>
  <si>
    <t xml:space="preserve">2. Galuska </t>
  </si>
  <si>
    <t xml:space="preserve">2. Petrezselmyes jázmin rizs </t>
  </si>
  <si>
    <t xml:space="preserve">Császár Cordon bleu (füstökt sajttal, lepirított császárszalonnával töltött, rántott sertésborda) </t>
  </si>
  <si>
    <t xml:space="preserve">2. Burgonyapüré </t>
  </si>
  <si>
    <t>Rántott sertésborda</t>
  </si>
  <si>
    <t xml:space="preserve">1. Sajtos rizi-bizi </t>
  </si>
  <si>
    <t xml:space="preserve">Rántott csirkecombfilé </t>
  </si>
  <si>
    <t xml:space="preserve">1. Burgonyapüré </t>
  </si>
  <si>
    <t>Baconos hagymás sertésszelet</t>
  </si>
  <si>
    <t xml:space="preserve">1. Pirított hagymás párolt rizs </t>
  </si>
  <si>
    <t>2. Tejszínes sült burgonya</t>
  </si>
  <si>
    <t xml:space="preserve">Csirkemell aszalt szilával tölve, sült baconnal és vajas burgonyapüréval </t>
  </si>
  <si>
    <t>Karfiolleves, Spenótfőzelék, csirkemell csíkokkal</t>
  </si>
  <si>
    <t>Karfiolleves,Spenótfőzelék, főtt tojás</t>
  </si>
  <si>
    <t>Börzsönyi gombaleves csipetkével, 
Bácskai riszeshús</t>
  </si>
  <si>
    <t>Burgonyaleves, Csülkös sertéspörkölt, tarhonya</t>
  </si>
  <si>
    <t xml:space="preserve">Francia narancsos madártej levendula habbal </t>
  </si>
  <si>
    <t xml:space="preserve">Szilvás rétes </t>
  </si>
  <si>
    <t xml:space="preserve">Almás-mákos rétes </t>
  </si>
  <si>
    <t xml:space="preserve">Meggyes rétes </t>
  </si>
  <si>
    <t xml:space="preserve">Epres rétes </t>
  </si>
  <si>
    <t>Epres-csokis rolád</t>
  </si>
  <si>
    <t>Képviselőfánk</t>
  </si>
  <si>
    <t>Bon-bon kocka</t>
  </si>
  <si>
    <t>Tejszínes sárgabarack-krémleves, Rántott csirkemell, kukoricás jázmin rizs, Narancs</t>
  </si>
  <si>
    <t>Bácskai riszeshús, 
Kókuszkocka, 
Narancs</t>
  </si>
  <si>
    <t>Finomfőzelék, édesítőszerekkel, házi csirke nuggets</t>
  </si>
  <si>
    <t xml:space="preserve">Zöldborsófőzelék, édesítőszerekkel, vagdalt </t>
  </si>
  <si>
    <t>Fűszerkéregbem süét sertésborda, franciasalátával, édesítőszerekkel</t>
  </si>
  <si>
    <t xml:space="preserve">Kakaós képviselőfánk, édesítőszerrel </t>
  </si>
  <si>
    <t xml:space="preserve">Rántott halszeletek parmezános friss salátával (jégsaláta, paradicsom, paprika, uborka) [F] </t>
  </si>
  <si>
    <t xml:space="preserve">Olívás mozzarellával töltött pulykamell, négyévszak saláta (uborka, jégsaláta, pritaminpaprika, kukorica) </t>
  </si>
  <si>
    <t>BBQ csirkemell (barbecue pácban sütve) mediterrán zöldségágyon (jégsaláta, kígyóuborka, paradicsom, paprika)</t>
  </si>
  <si>
    <t>Mozzarellával, paradicsommal kemencében sült pulykamell, zöldséges rizs</t>
  </si>
  <si>
    <t>Grillezett csirkemell zöldfűszeres dresszinggel, kaliforniai saláta (jégsaláta, pritaminpaprika, paradicsom, kukorica, lilahagyma)  [F</t>
  </si>
  <si>
    <t xml:space="preserve">Tavaszi zöldségleves,
Sajttal és gombával sült csirkemell, zöldborsós rizs </t>
  </si>
  <si>
    <t xml:space="preserve">Burgonyaleves, 
Zöldbabfőzelék, vagdalt 
</t>
  </si>
  <si>
    <t>Olasz tészta, pestomártás, parmezán sajt (kedvelt olasz mártás bazsalikomból, fenyőmagból) *</t>
  </si>
  <si>
    <t>Extra vega tál (rántott sajt, rántott gomba, rántott karfiol), párolt rizs, tartár *</t>
  </si>
  <si>
    <t xml:space="preserve">Parajos, sonkás csirkerizottó [F] </t>
  </si>
  <si>
    <t xml:space="preserve">Nyári csirkesaláta (sült csirkemell csíkozva mustáros öntettel, főtt tojással, zöldségekkel) </t>
  </si>
  <si>
    <t xml:space="preserve">Csirkemelles rakott karfiol, sajtmártással </t>
  </si>
  <si>
    <t>Rakott zöldbab (csirkemellel, frissföllel</t>
  </si>
  <si>
    <t>Roston csirkemell fűszeres gombaraguval, kukoricás rizs</t>
  </si>
  <si>
    <t xml:space="preserve">BBQ csirkemell (barbecue pácban sütve) mediterrán zöldségágyon (jégsaláta, kígyóuborka, paradicsom, paprika) </t>
  </si>
  <si>
    <t xml:space="preserve">Holland sajtsaláta (uborka, alma, burgonya, sonka, sajt joghurtos dresszingben)  </t>
  </si>
  <si>
    <t xml:space="preserve">Mozzarellás fejes saláta (jégsaláta, fejes saláta, sonka, tojás, uborka, mozzarella golyók, tartármártás) </t>
  </si>
  <si>
    <t xml:space="preserve">Grillezett csirkemell zöldfűszeres dresszinggel, kaliforniai saláta </t>
  </si>
  <si>
    <t xml:space="preserve">Kókuszos brownie, édesítőszerekkel </t>
  </si>
  <si>
    <t xml:space="preserve">Dijoni mustáris csirkemell szeletek, grillezett zöldségek (Zero) </t>
  </si>
  <si>
    <t xml:space="preserve">Répatorta citromos krémmel, édesítőszerekkel </t>
  </si>
  <si>
    <t xml:space="preserve">1. Rizi-bizi  </t>
  </si>
  <si>
    <t xml:space="preserve">Szűz csíkok csípős bundában, éds thai mártással, tojásos sült rizskörettel </t>
  </si>
  <si>
    <t xml:space="preserve">Ischler </t>
  </si>
  <si>
    <t xml:space="preserve">Balatoni gyümölcsleves,
Csülkös sertéspörkölt, tarhonya </t>
  </si>
  <si>
    <t xml:space="preserve">Sajtos-tejszínes brokkolikrémleves, pir. kenyérkockával * </t>
  </si>
  <si>
    <t xml:space="preserve">Apacs karaj (bacon, tükörtojás, fokhagyma), roston zöldségek (bébirépa, gomba, hagyma, kelkáposzta)[F] </t>
  </si>
  <si>
    <t>Szilvával töltött csirkecomb, mandulás rizs [F]</t>
  </si>
  <si>
    <t xml:space="preserve">Dubarry csirkemell (karfiol, besamel mártás), zöldséges jázmin rizs  [F] </t>
  </si>
  <si>
    <t xml:space="preserve">Gombapaprikás, tojásos galuska * [F] </t>
  </si>
  <si>
    <t>Fahéjas almával, aszalt szilvával töltött rántott pulykamell, pirított mandulás burgonyapüré</t>
  </si>
  <si>
    <t xml:space="preserve">Apacs karaj (bacon, tükörtojás, fokhagyma), roston zöldségek (bébirépa, gomba, hagyma, kelkáposzta)  </t>
  </si>
  <si>
    <t>Spenótfőzelék, főtt tojás</t>
  </si>
  <si>
    <t xml:space="preserve">Grillezett csirkemell fokhagymás sajtmártással, párolt rizs </t>
  </si>
  <si>
    <t>Epres madártej, édesítőszerekkel</t>
  </si>
  <si>
    <t>XIXO COLA, cukorral és édesítőszerrel</t>
  </si>
  <si>
    <t>XIXO COLA ZERO, édesítőszerekkel</t>
  </si>
  <si>
    <t>XIXO Mangóízű zöld tea Zero, édesítőszerekkel</t>
  </si>
  <si>
    <t>Tavaszi zöldségleves, Székelykáposzta</t>
  </si>
  <si>
    <t xml:space="preserve">Sajtos-tejszínes brokkolikrémleves, pir. kenyérkockával, Vadas pulykatokány, kagylótészta , Citromos mignon </t>
  </si>
  <si>
    <t>Zöldborsóleves, Vagdalt, rizi-biz</t>
  </si>
  <si>
    <t>Zöldborsóleves, Petrezselymes burgonyafőzelék, csirkepörkölt</t>
  </si>
  <si>
    <t>Tejszínes gyümölcsleves, Rakott zöldbab</t>
  </si>
  <si>
    <t>Túrós-cseresznyés rétes</t>
  </si>
  <si>
    <t>Tejfölös rakott burgonya baconnel, sajtmártással, Kókuszos csokipuding, Alma és körte élőflórás sovány joghurt édesítőszerekkel</t>
  </si>
  <si>
    <t>Kókuszos madártej, édesítőszerekkel</t>
  </si>
  <si>
    <t xml:space="preserve">Kókuszos madártej, édesítőszerekkel </t>
  </si>
  <si>
    <t xml:space="preserve">Grízes tészta baracklekvárral * </t>
  </si>
  <si>
    <t xml:space="preserve">2. Jázmin rizs [F] </t>
  </si>
  <si>
    <t>Urasági töltött karaj (rántott sertéskaraj fokhagymás, tejfölös füstölt sajttal, füstölt sonkával töltve), sült káposztával, jázmin rizzsel</t>
  </si>
  <si>
    <t xml:space="preserve">Bolognai spagetti, reszelt sajt </t>
  </si>
  <si>
    <t>Káposztás kocka*</t>
  </si>
  <si>
    <t xml:space="preserve">Tejszínes, tárkonyos csirkemell csíkok, spagetti, r. sajt </t>
  </si>
  <si>
    <t xml:space="preserve">Spaghetti Aglio e Olio (olívás, fokhagymás spagetti, koktélrákkal) </t>
  </si>
  <si>
    <t xml:space="preserve">Karfiolleves, 
Carbonara spagetti </t>
  </si>
  <si>
    <t>Burgonyaleves, Tejszínes, tárkonyos csirkemell csíkok, spagetti, r. sajt</t>
  </si>
  <si>
    <t>Rántott dínó falatok, rizi-bizi,
Gyümölcssaláta</t>
  </si>
  <si>
    <t>Grillezett csirkemell fokhagymás sajtmártással, párolt rizs,
Epres rétes</t>
  </si>
  <si>
    <t>Lúdláb szelet, édesítőszerekkel</t>
  </si>
  <si>
    <t xml:space="preserve">Aranygaluska vanília ízű öntettel, édesítőszerekkel </t>
  </si>
  <si>
    <t>Aranygaluska vanília ízű öntettel, édesítőszerekkel</t>
  </si>
  <si>
    <t xml:space="preserve">Rántott gomba, párolt rizs, tartármártás, édesítőszerekkel * </t>
  </si>
  <si>
    <t>Fűszeres roston sült csirkemell, zero görögsalátával (feta jellegű, laktózmentes sajttal)</t>
  </si>
  <si>
    <t>H3</t>
  </si>
  <si>
    <t>Tortilla</t>
  </si>
  <si>
    <t>NF11</t>
  </si>
  <si>
    <t>ZT</t>
  </si>
  <si>
    <t>Paradicsomos húsgombóc, főtt burgonya</t>
  </si>
  <si>
    <t xml:space="preserve">Csirkés - grill zöldséges burrito zöldfűszeres joghurtöntettel </t>
  </si>
  <si>
    <t xml:space="preserve">Pestos, csirkemelles, aszalt paradicsomos burrito parmezán sajttal besütve </t>
  </si>
  <si>
    <t xml:space="preserve">Chicken tikka masala wrap (indiai fűszerezésű csirkemell falatok friss zöldségekkel, joghurtos tikka masala mártással tortillába töltve) </t>
  </si>
  <si>
    <t>Csirkés-sajtos chimichanga (fűszeres csirkemellel, két féle sajttal, pikáns zöldséges raguval töltött, sütött tortilla, tejföllel, reszelt sajttal), salsa szósz</t>
  </si>
  <si>
    <t xml:space="preserve">Quesadilla (ízletes sertésraguval és cheddar sajttal töltött tortilla sütve) friss salátával, salsa szósszal [F] </t>
  </si>
  <si>
    <t xml:space="preserve">Sajtos-baconos-húsos rakott zöldbab </t>
  </si>
  <si>
    <t xml:space="preserve">1. Petrezselymes rizi-bizi </t>
  </si>
  <si>
    <t xml:space="preserve">Palermoi kávés szelet </t>
  </si>
  <si>
    <t>Piskótatekercs</t>
  </si>
  <si>
    <t>Tejfölös burgonyafőzelék, sertéspörkölt,
Piskótatekercs</t>
  </si>
  <si>
    <t>Csirkés - grill zöldséges burrito zöldfűszeres joghurtöntettel [F]</t>
  </si>
  <si>
    <t>Pestos, csirkemelles, aszalt paradicsomos burrito parmezán sajttal besütve [F]</t>
  </si>
  <si>
    <t>Chicken tikka masala wrap (indiai fűszerezésű csirkemell falatok friss zöldségekkel, joghurtos tikka masala mártással tortillába töltve) [F]</t>
  </si>
  <si>
    <t xml:space="preserve">Caprese csirke sok-sok olvadó mozzarellával, roston zöldségek (bébirépa, gomba, hagyma, kelkáposzta) </t>
  </si>
  <si>
    <t>Zöldborsófőzelék, édesítőszerekkel, vagdalt, 
Császármorzsa baracköntettel, édesítőszerekkel</t>
  </si>
  <si>
    <t>Császármorzsa baracköntettel, édesítőszerekkel</t>
  </si>
  <si>
    <t>Dijoni mustáros csirkemell szeletek, grillezett zöldségek, 
Almás-mandulás muffin, édesítőszerekkel</t>
  </si>
  <si>
    <t>Almás-mandulás muffin, édesítőszerekkel</t>
  </si>
  <si>
    <t xml:space="preserve">Spanyol paradicsomleves *  </t>
  </si>
  <si>
    <t xml:space="preserve">Kemencében sült rakott marhahúsos penne tészta, reszelt sajt   </t>
  </si>
  <si>
    <t xml:space="preserve">Marhahúsos, baconos, aszalt paradicsomos, tejszínes fehérbormártásos olasz makaróni parmezánnal  </t>
  </si>
  <si>
    <t>Grillezett csirkemell lilahagymás pecsenye kacsamájas raguval</t>
  </si>
  <si>
    <t xml:space="preserve"> Burgonyapüré </t>
  </si>
  <si>
    <t xml:space="preserve">Kukoricás rizs </t>
  </si>
  <si>
    <t xml:space="preserve">Spanyol paradicsomleves, Erdélyi rakott káposzta, Kenyércipó </t>
  </si>
  <si>
    <t xml:space="preserve">Őszibarackos töltött palacsinta, vaníliaöntet </t>
  </si>
  <si>
    <t>Tejfölös házi rakott karfiol (kolbásszal, tojással)</t>
  </si>
  <si>
    <t>Amerikai meggyes pite, édesítőszerekkel</t>
  </si>
  <si>
    <t>Spanyol paradicsomleves</t>
  </si>
  <si>
    <t>Brokkolikrémleves, édesítőszerekkel, pirított gluténmentes kenyérkockával *</t>
  </si>
  <si>
    <t>Faluházi zöldségleves gluténmentes tésztával *</t>
  </si>
  <si>
    <t>Alföldi gulyásleves (gazdag zöldségleves marhahússal, burgonyával és gluténmentes tarhonyával)</t>
  </si>
  <si>
    <t>Csirkemell csíkok bazsalikomos joghurt mártásban, sült paprikával, parmezánnal, gluténmentes fodros tésztával</t>
  </si>
  <si>
    <t>Mákos gluténmentes tészta, édesítőszerrel *</t>
  </si>
  <si>
    <t xml:space="preserve">Spagetti tetrazzini (csirkemelles, vargányás, tejszínes, fehérboros gluténmentes tészta kemencében sütve) </t>
  </si>
  <si>
    <t xml:space="preserve">Sonkás, csőben sült gluténmentes spagetti, reszelt sajt </t>
  </si>
  <si>
    <t>Gluténmentes penne tészta négysajtmártással, csirkemellel</t>
  </si>
  <si>
    <t>Tejfölös sertéspaprikás, gluténmentes galuska</t>
  </si>
  <si>
    <t>Hentestokány (fűszeres sertéscomb csíkok szalonnán pirítva, sonkával és csemege uborkával), édesítőszerrel, gluténmentes tarhonya</t>
  </si>
  <si>
    <t>Gluténmentes pásztortarhonya (marhacombból)</t>
  </si>
  <si>
    <t>Csirkeraguval töltött gluténmentes rántott palacsinta, édesítőszerekkel, fűszeres tejföllel</t>
  </si>
  <si>
    <t>Sült hekk gluténmentes paprikás lisztbe forgatva, hagymás tört burgonya</t>
  </si>
  <si>
    <t xml:space="preserve">Balatoni gyümölcsleves, édesítőszerekkel, Spagetti tetrazzini (csirkemelles, vargányás, tejszínes, fehérboros gluténmentes tészta kemencében sütve) </t>
  </si>
  <si>
    <t>Faluházi zöldségleves gluténmentes tésztával, Fűszerkéregben sült sertésborda, franciasalátával, édesítőszerekkel</t>
  </si>
  <si>
    <t xml:space="preserve">Sertéspörkölt </t>
  </si>
  <si>
    <t xml:space="preserve">Babfőzelék 
</t>
  </si>
  <si>
    <t xml:space="preserve">Stefánia vagdalt 
</t>
  </si>
  <si>
    <t xml:space="preserve">Tavaszi zöldségleves, Babfőzelék, sült virsli </t>
  </si>
  <si>
    <t xml:space="preserve">Nutellával töltött gombócok, vaníliaöntet </t>
  </si>
  <si>
    <t xml:space="preserve">Tzatziki saláta </t>
  </si>
  <si>
    <t>Szeletben sült csirkemell, tejszínes, sajtos  parajkrémmártással, sokmagvas jázmin rizzsel [F]</t>
  </si>
  <si>
    <t>Szeletben sült csirkemell, tejszínes, sajtos  parajkrémmártással , sokmagvas jázmin rizzsel</t>
  </si>
  <si>
    <t>NF12</t>
  </si>
  <si>
    <t>NF13</t>
  </si>
  <si>
    <t>TV7</t>
  </si>
  <si>
    <t>XIXO Gyömbér, cukorral és édesítőszerrel</t>
  </si>
  <si>
    <t xml:space="preserve">XIXO Tonic, cukorral és édesítőszerrel </t>
  </si>
  <si>
    <t>XIXO Citrusos ízű zöld tea Zero, édesítőszerekkel</t>
  </si>
  <si>
    <t xml:space="preserve">XIXO Tutti Fruity Cactus, cukorral és édesítőszerrel </t>
  </si>
  <si>
    <t>SWISS Laboratory Mango&amp;Orange, cukorral és édesítőszerekkel</t>
  </si>
  <si>
    <t>SWISS Laboratory Multivitamin Zero, édesítőszerekkel</t>
  </si>
  <si>
    <t>HELL Classic, cukorral</t>
  </si>
  <si>
    <t>HELL Black Cherry Energy Drink, cukorral</t>
  </si>
  <si>
    <t>HELL Ice Coffee Slim Vanilla, édesítőszerekkel</t>
  </si>
  <si>
    <t>HELL Ice Coffee Slim Hazelnut, édesítőszerekkel</t>
  </si>
  <si>
    <t>ZK</t>
  </si>
  <si>
    <t>ZabKása</t>
  </si>
  <si>
    <t>Padlizsánkrémleves sajtos pirítóssal*</t>
  </si>
  <si>
    <t xml:space="preserve">Zöldséges sajtgaluska leves * </t>
  </si>
  <si>
    <t xml:space="preserve">Csirkemelles rakott karfiol, sajtmártással  [F] </t>
  </si>
  <si>
    <t xml:space="preserve">Krumplis tészta*   </t>
  </si>
  <si>
    <t xml:space="preserve">Újhagymás jázmin rizs </t>
  </si>
  <si>
    <t xml:space="preserve">Burgonyaleves, 
Tejszínes, tárkonyos csirkemell csíkok, spagetti, r. sajt </t>
  </si>
  <si>
    <t>ZabKása eperöntettel, édesítőszerekkel</t>
  </si>
  <si>
    <t>ZabKása Shape szórat (aszalt vörösáfonya, földimogyoró, mandula), édesítőszerekkel</t>
  </si>
  <si>
    <t xml:space="preserve">Csokis-banános ZabKása, édesítőszerekkel </t>
  </si>
  <si>
    <t xml:space="preserve">ZabKása sárgabaracköntettel, édesítőszerekkel </t>
  </si>
  <si>
    <t xml:space="preserve">Zabkása Fitness szórattal (goji bogyó, pisztácia, corn flakes), édesítőszerekkel </t>
  </si>
  <si>
    <t>Zöldborsóleves, Fűszeres tejfölben sült pulykamell szeletek, Romanesco grill zöldségek (brokkoli, kétféle sárgarépa, zöldbab) [F]</t>
  </si>
  <si>
    <t>Fűszeres tejfölben sült pulykamell szeletek, Romanesco grill zöldségek (brokkoli, kétféle sárgarépa, zöldbab) [F]</t>
  </si>
  <si>
    <t xml:space="preserve">Somlói kocka, édesítőszerrel  </t>
  </si>
  <si>
    <t>Fűszeres tejfölben sült pulykamell szeletek, Romanesco grill zöldségek</t>
  </si>
  <si>
    <t>Tökmagos sárgarépaleves</t>
  </si>
  <si>
    <t>Spanyol zöldségek kuszkusszal</t>
  </si>
  <si>
    <t>Vöröslencse-curry füstölt tofuval, barna rizzsel (HOT)</t>
  </si>
  <si>
    <t>Madridi csicseriborsóleves</t>
  </si>
  <si>
    <t>Orsótészta márványsajtos brokkoliszósszal, mandulával</t>
  </si>
  <si>
    <t>Penne Arrabbiata parmezánnal (csípős) (HOT)</t>
  </si>
  <si>
    <t>Bazsalikomos lencseleves paradicsommal</t>
  </si>
  <si>
    <t>Zöldség masala basmati rizzsel (HOT) (karfiol, burgonya, sárgarépa, zöldborsó)</t>
  </si>
  <si>
    <t>Gnocchi krémes parajmártással, füstölt sajttal</t>
  </si>
  <si>
    <t>Padlizsános, olívás rigatoni, vegán parmezánnal</t>
  </si>
  <si>
    <t>Babfőzelék szejtánpörkölttel</t>
  </si>
  <si>
    <t>Burgonyakrémleves zabkrémmel, metélőhagymával</t>
  </si>
  <si>
    <t>Zöldségserpenyő teljes kiőrlésű tésztával</t>
  </si>
  <si>
    <t>Kókusztejes kelbimbó kesudióval, jázminrizzsel (HOT)</t>
  </si>
  <si>
    <t xml:space="preserve">Paradicsomos gabonagombóc főtt burgonyával </t>
  </si>
  <si>
    <t>Chow mein - Kínai sült tészta szejtánnal és zöldséggel (Vegán)</t>
  </si>
  <si>
    <t>Thai csemegekukorica-leves (HOT)</t>
  </si>
  <si>
    <t>Zöldséges milánói makaróni parmezánnal</t>
  </si>
  <si>
    <t>Kölesfasírt, tárkonyos bébirépával, burgonyapürével</t>
  </si>
  <si>
    <t>Rakott kel szejtánnal</t>
  </si>
  <si>
    <t>Fűszeres marokkói csicseriborsós ragu, kuszkusszal</t>
  </si>
  <si>
    <t>Pácolt tofu, paradicsomos cukkinivel, bulgurral</t>
  </si>
  <si>
    <t>Nyugdíjas</t>
  </si>
  <si>
    <t>Suliidő menü 1</t>
  </si>
  <si>
    <t>Suliidő menü 2</t>
  </si>
  <si>
    <t>leves</t>
  </si>
  <si>
    <t>desszert</t>
  </si>
  <si>
    <t>Vega-vegán leves</t>
  </si>
  <si>
    <t>Vegetáriánus ételek</t>
  </si>
  <si>
    <t>Vegán ételek</t>
  </si>
  <si>
    <t>tv7</t>
  </si>
  <si>
    <t>16 hét</t>
  </si>
  <si>
    <t>16. hét</t>
  </si>
  <si>
    <t>04.15.Hétfő</t>
  </si>
  <si>
    <t>04.16. Kedd</t>
  </si>
  <si>
    <t>04.17.Szerda</t>
  </si>
  <si>
    <t>04.18.Csütörtök</t>
  </si>
  <si>
    <t>04.19. Péntek</t>
  </si>
  <si>
    <t>04.20. Szombat</t>
  </si>
  <si>
    <t>04.21. Vasárnap</t>
  </si>
  <si>
    <t>AZSIA</t>
  </si>
  <si>
    <t>Sültkacsahús-leves friss petrezselyemmel, rizstésztával, Gong Bao csirke (csirkecombfalatok mogyoróval, fűszeres, chilipaprikás, póréhagymás raguban), wokban pirított zöldséges, szójás rizs</t>
  </si>
  <si>
    <t>Yuxiang sertés (sertéscombcsíkok zöldpaprikás, sárgarépás, fafülgombás, enyhén csípős raguban), gyömbéres, zöldséges üvegtészta, Édes, sült rizsgolyók karamelleperrel</t>
  </si>
  <si>
    <t>Kínai csirkés zöldségelves (fafülgombával, bambuszrüggyel, zöldségekkel gazdagon), Teriyaki csirke (csirkemell falatok újhagymás, gyömbéres, thai raguban), zöldséges, szójás sült tészta</t>
  </si>
  <si>
    <t>Ázsiai marhahúsleves (újhagymával, mungóbabcsírával készült fűszeres húsleves), Datolyás-mézes sült oldalas pirított szezámmaggal, tojásos, pritaminos rizs</t>
  </si>
  <si>
    <t>Japán rák katsu (panko morzsában sült ízletes rákfarok), szalmás rizs (sárgarépás), édes-chilimártogatós, Ananászos, kókusztejes tápiókapuding pirított kesudióval</t>
  </si>
  <si>
    <t xml:space="preserve">Sültkacsahús-leves friss petrezselyemmel, rizstésztával  </t>
  </si>
  <si>
    <t xml:space="preserve">Kínai csirkés zöldségelves (fafülgombával, bambuszrüggyel, zöldségekkel gazdagon)   </t>
  </si>
  <si>
    <t xml:space="preserve">Ázsiai marhahúsleves (újhagymával, mungóbabcsírával készült fűszeres húsleves) </t>
  </si>
  <si>
    <t xml:space="preserve"> Újházy tyúkhúsleves </t>
  </si>
  <si>
    <t xml:space="preserve">Szárnyas májgaluskaleves  </t>
  </si>
  <si>
    <t>Csőben sült sonkás brokkoli, füstölt sajt</t>
  </si>
  <si>
    <t>Pásztortarhonya (marhapörkölt tarhonyával, burgonyával egybefőzve)  [F]</t>
  </si>
  <si>
    <t xml:space="preserve"> Erdélyi rakott káposzta  [F]</t>
  </si>
  <si>
    <t xml:space="preserve">Gong Bao csirke (csirkecombfalatok mogyoróval, fűszeres, chilipaprikás, póréhagymás raguban), wokban pirított zöldséges, szójás rizs </t>
  </si>
  <si>
    <t xml:space="preserve">Yuxiang sertés (sertéscombcsíkok zöldpaprikás, sárgarépás, fafülgombás, enyhén csípős raguban), gyömbéres, zöldséges üvegtészta  </t>
  </si>
  <si>
    <t xml:space="preserve">Teriyaki csirke (csirkemell falatok újhagymás, gyömbéres, thai raguban), zöldséges, szójás sült tészta </t>
  </si>
  <si>
    <t xml:space="preserve"> Datolyás-mézes sült oldalas pirított szezámmaggal, tojásos, pritaminos rizs  </t>
  </si>
  <si>
    <t xml:space="preserve">Japán rák katsu (panko morzsában sült ízletes rákfarok), szalmás rizs (sárgarépás), édes-chilimártogatós </t>
  </si>
  <si>
    <t xml:space="preserve"> Petrezselymes burgonya </t>
  </si>
  <si>
    <t>Rántott sajt párolt rizzsel, tartármártással *</t>
  </si>
  <si>
    <t xml:space="preserve">Újházy tyúkhúsleves, Bolognai spagetti, reszelt sajt , Ischler </t>
  </si>
  <si>
    <t xml:space="preserve">Fokhagymakrémleves, pir. kenyérkockával, Rántott sertésborda, sajtos rizi-bizi, Céklasaláta </t>
  </si>
  <si>
    <t xml:space="preserve">Zöldséges sajtgaluska leves, Fokhagymás, tejszínes csirketokány, kagylótészta, Palermoi kávés szelet </t>
  </si>
  <si>
    <t xml:space="preserve">Sajtos-tejszínes brokkolikrémleves, pir. kenyérkockával, Grízes tészta baracklekvárral, Alma és körte élőflórás sovány joghurt édesítőszerekkel </t>
  </si>
  <si>
    <t>Zöldséges sajtgaluska leves, Lekváros derelye</t>
  </si>
  <si>
    <t xml:space="preserve">Édes, sült rizsgolyók karamelleperrel  </t>
  </si>
  <si>
    <t xml:space="preserve">Ananászos, kókusztejes tápiókapuding pirított kesudióval </t>
  </si>
  <si>
    <t xml:space="preserve">Csemege uborka, édesítőszerrel </t>
  </si>
  <si>
    <t>Céklasaláta</t>
  </si>
  <si>
    <t>Füstös csirkemellpaprikás, gluténmentes galuska</t>
  </si>
  <si>
    <t xml:space="preserve">Mexikói töltött palacsinta, tejszínmártás (mexikói zöldségekkel, darált csirkemellel, sajttal töltve) [F] </t>
  </si>
  <si>
    <t xml:space="preserve">Zöldséges sajtgaluska leves, Füstölt sajtban forgatott, kemencében sült csirkemell, spenótos jázmin rizs </t>
  </si>
  <si>
    <t xml:space="preserve"> Füstölt sajtban forgatott, kemencében sült csirkemell, spenótos jázmin rizs</t>
  </si>
  <si>
    <t xml:space="preserve">Csőben sült sonkás brokkoli, füstölt sajt </t>
  </si>
  <si>
    <t xml:space="preserve">Újházy tyúkhúsleves </t>
  </si>
  <si>
    <t xml:space="preserve">Mozzarellával, paradicsommal kemencében sült pulykamell, zöldséges rizs </t>
  </si>
  <si>
    <t>Dubarry csirkemell (karfiol, besamel mártás), zöldséges jázmin rizs 958 kcal [F]</t>
  </si>
  <si>
    <t>Enchilada kukoricás, babos zöldséggel, chili szósszal kenve, sajttal sütve, salsával (HOT)</t>
  </si>
  <si>
    <t>Édesburgonya tikka masala, currys basmati rizzsel (HOT)</t>
  </si>
  <si>
    <t>Fettuccine Alfredo módra (parmezános, petrezselymes mártás)</t>
  </si>
  <si>
    <t>Mustáros szejtáncsíkok steak burgonyával, zöldségekkel (Vegán)</t>
  </si>
  <si>
    <t>Burgonyás-mozzarella palak, gyömbéres, sárgarépás basmati rizzsel (HOT)</t>
  </si>
  <si>
    <t>Bazsalikomos polenta feketebab-raguval (HOT)</t>
  </si>
  <si>
    <t>Aszalt sárgabarackos bulgur pilaf</t>
  </si>
  <si>
    <t>Pekingi szejtáncsíkok tojásos rizzsel</t>
  </si>
  <si>
    <t>Lapcsánka sajttal, gombás zöldséggel töltve, fokhagymás öntettel (hideg)</t>
  </si>
  <si>
    <t>Karfiolos, petrezselymes köleskása, zöldségkörettel</t>
  </si>
  <si>
    <t>Mungóbabos zöldségek curry szószban, földimogyorós  basmati rizzsel (HOT)</t>
  </si>
  <si>
    <t>Sajtos rakott zöldségek csőben sütve</t>
  </si>
  <si>
    <t>Rajma masala (vörösbab fűszeresen), kókusztejes basmati rizs (HOT)</t>
  </si>
  <si>
    <t>Zöldségbecsinált petrezselymes burgonyával</t>
  </si>
  <si>
    <t>Mediterrán zöldségek olajbogyóval, barna rizzsel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</si>
</sst>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&quot; Ft&quot;_-;\-* #,##0.00&quot; Ft&quot;_-;_-* \-??&quot; Ft&quot;_-;_-@_-"/>
    <numFmt numFmtId="173" formatCode="#,##0&quot; Ft&quot;"/>
    <numFmt numFmtId="174" formatCode="0.0"/>
    <numFmt numFmtId="175" formatCode="#,##0.00&quot; &quot;[$Ft-40E];[Red]&quot;-&quot;#,##0.00&quot; &quot;[$Ft-40E]"/>
    <numFmt numFmtId="176" formatCode="#,###"/>
    <numFmt numFmtId="177" formatCode="#,##0.00\ [$Ft-40E];[Red]\-#,##0.00\ [$Ft-40E]"/>
  </numFmts>
  <fonts count="1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55"/>
      <name val="Calibri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u val="single"/>
      <sz val="10"/>
      <color indexed="20"/>
      <name val="Arial"/>
      <family val="2"/>
    </font>
    <font>
      <sz val="10"/>
      <color indexed="60"/>
      <name val="Liberation Sans"/>
      <family val="2"/>
    </font>
    <font>
      <sz val="11"/>
      <color indexed="8"/>
      <name val="Liberation Sans"/>
      <family val="0"/>
    </font>
    <font>
      <sz val="8"/>
      <color indexed="8"/>
      <name val="Arial"/>
      <family val="2"/>
    </font>
    <font>
      <sz val="10"/>
      <color indexed="63"/>
      <name val="Liberation Sans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Liberation Sans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i/>
      <sz val="16"/>
      <color theme="1"/>
      <name val="Arial"/>
      <family val="2"/>
    </font>
    <font>
      <b/>
      <sz val="24"/>
      <color rgb="FF000000"/>
      <name val="Liberation Sans"/>
      <family val="2"/>
    </font>
    <font>
      <b/>
      <sz val="15"/>
      <color rgb="FF333399"/>
      <name val="Calibri"/>
      <family val="2"/>
    </font>
    <font>
      <sz val="18"/>
      <color rgb="FF000000"/>
      <name val="Liberation Sans"/>
      <family val="2"/>
    </font>
    <font>
      <b/>
      <sz val="13"/>
      <color rgb="FF333399"/>
      <name val="Calibri"/>
      <family val="2"/>
    </font>
    <font>
      <sz val="12"/>
      <color rgb="FF000000"/>
      <name val="Liberation Sans"/>
      <family val="2"/>
    </font>
    <font>
      <b/>
      <sz val="11"/>
      <color rgb="FF333399"/>
      <name val="Calibri"/>
      <family val="2"/>
    </font>
    <font>
      <sz val="11"/>
      <color rgb="FFFA7D00"/>
      <name val="Calibri"/>
      <family val="2"/>
    </font>
    <font>
      <u val="single"/>
      <sz val="10"/>
      <color rgb="FF0000EE"/>
      <name val="Liberation Sans"/>
      <family val="2"/>
    </font>
    <font>
      <sz val="11"/>
      <color rgb="FF33339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sz val="11"/>
      <color rgb="FFFF9900"/>
      <name val="Calibri"/>
      <family val="2"/>
    </font>
    <font>
      <i/>
      <sz val="11"/>
      <color rgb="FF7F7F7F"/>
      <name val="Calibri"/>
      <family val="2"/>
    </font>
    <font>
      <sz val="10"/>
      <color rgb="FF996600"/>
      <name val="Liberation Sans"/>
      <family val="2"/>
    </font>
    <font>
      <sz val="11"/>
      <color theme="1"/>
      <name val="Arial"/>
      <family val="2"/>
    </font>
    <font>
      <sz val="11"/>
      <color theme="1"/>
      <name val="Liberation Sans"/>
      <family val="0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Liberation Sans"/>
      <family val="2"/>
    </font>
    <font>
      <b/>
      <sz val="11"/>
      <color rgb="FF33333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10"/>
      <color theme="0"/>
      <name val="Arial CE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133">
    <fill>
      <patternFill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6"/>
        <bgColor indexed="64"/>
      </patternFill>
    </fill>
  </fills>
  <borders count="162">
    <border>
      <left/>
      <right/>
      <top/>
      <bottom/>
      <diagonal/>
    </border>
    <border>
      <left style="double">
        <color rgb="FF514F54"/>
      </left>
      <right style="double">
        <color rgb="FF514F54"/>
      </right>
      <top style="double">
        <color rgb="FF514F54"/>
      </top>
      <bottom style="double">
        <color rgb="FF514F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33CCCC"/>
      </bottom>
    </border>
    <border>
      <left/>
      <right/>
      <top/>
      <bottom style="thin">
        <color indexed="49"/>
      </bottom>
    </border>
    <border>
      <left/>
      <right/>
      <top/>
      <bottom style="thin">
        <color rgb="FFC0C0C0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n">
        <color indexed="22"/>
      </bottom>
    </border>
    <border>
      <left/>
      <right/>
      <top/>
      <bottom style="medium">
        <color indexed="40"/>
      </bottom>
    </border>
    <border>
      <left/>
      <right/>
      <top/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rgb="FF33CCCC"/>
      </top>
      <bottom style="double">
        <color rgb="FF33CCCC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</borders>
  <cellStyleXfs count="19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>
      <alignment/>
      <protection/>
    </xf>
    <xf numFmtId="0" fontId="74" fillId="3" borderId="0">
      <alignment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>
      <alignment/>
      <protection/>
    </xf>
    <xf numFmtId="0" fontId="74" fillId="5" borderId="0">
      <alignment/>
      <protection/>
    </xf>
    <xf numFmtId="0" fontId="2" fillId="6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4" fillId="9" borderId="0">
      <alignment/>
      <protection/>
    </xf>
    <xf numFmtId="0" fontId="2" fillId="10" borderId="0">
      <alignment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>
      <alignment/>
      <protection/>
    </xf>
    <xf numFmtId="0" fontId="74" fillId="13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>
      <alignment/>
      <protection/>
    </xf>
    <xf numFmtId="0" fontId="74" fillId="2" borderId="0">
      <alignment/>
      <protection/>
    </xf>
    <xf numFmtId="0" fontId="2" fillId="12" borderId="0">
      <alignment/>
      <protection/>
    </xf>
    <xf numFmtId="0" fontId="75" fillId="15" borderId="0">
      <alignment/>
      <protection/>
    </xf>
    <xf numFmtId="0" fontId="75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>
      <alignment/>
      <protection/>
    </xf>
    <xf numFmtId="0" fontId="75" fillId="16" borderId="0">
      <alignment/>
      <protection/>
    </xf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75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>
      <alignment/>
      <protection/>
    </xf>
    <xf numFmtId="0" fontId="74" fillId="2" borderId="0">
      <alignment/>
      <protection/>
    </xf>
    <xf numFmtId="0" fontId="2" fillId="12" borderId="0">
      <alignment/>
      <protection/>
    </xf>
    <xf numFmtId="0" fontId="74" fillId="19" borderId="0">
      <alignment/>
      <protection/>
    </xf>
    <xf numFmtId="0" fontId="2" fillId="20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74" fillId="21" borderId="0">
      <alignment/>
      <protection/>
    </xf>
    <xf numFmtId="0" fontId="2" fillId="22" borderId="0">
      <alignment/>
      <protection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4" fillId="23" borderId="0">
      <alignment/>
      <protection/>
    </xf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>
      <alignment/>
      <protection/>
    </xf>
    <xf numFmtId="0" fontId="1" fillId="25" borderId="0">
      <alignment/>
      <protection/>
    </xf>
    <xf numFmtId="0" fontId="75" fillId="26" borderId="0">
      <alignment/>
      <protection/>
    </xf>
    <xf numFmtId="0" fontId="1" fillId="27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5" fillId="15" borderId="0">
      <alignment/>
      <protection/>
    </xf>
    <xf numFmtId="0" fontId="1" fillId="25" borderId="0">
      <alignment/>
      <protection/>
    </xf>
    <xf numFmtId="0" fontId="75" fillId="28" borderId="0">
      <alignment/>
      <protection/>
    </xf>
    <xf numFmtId="0" fontId="1" fillId="29" borderId="0">
      <alignment/>
      <protection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75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>
      <alignment/>
      <protection/>
    </xf>
    <xf numFmtId="0" fontId="75" fillId="23" borderId="0">
      <alignment/>
      <protection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>
      <alignment/>
      <protection/>
    </xf>
    <xf numFmtId="0" fontId="75" fillId="19" borderId="0">
      <alignment/>
      <protection/>
    </xf>
    <xf numFmtId="0" fontId="1" fillId="20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5" fillId="21" borderId="0">
      <alignment/>
      <protection/>
    </xf>
    <xf numFmtId="0" fontId="1" fillId="22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5" fillId="23" borderId="0">
      <alignment/>
      <protection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>
      <alignment/>
      <protection/>
    </xf>
    <xf numFmtId="0" fontId="74" fillId="31" borderId="0">
      <alignment/>
      <protection/>
    </xf>
    <xf numFmtId="0" fontId="2" fillId="32" borderId="0">
      <alignment/>
      <protection/>
    </xf>
    <xf numFmtId="0" fontId="76" fillId="33" borderId="1">
      <alignment/>
      <protection/>
    </xf>
    <xf numFmtId="0" fontId="5" fillId="34" borderId="2" applyNumberFormat="0" applyAlignment="0" applyProtection="0"/>
    <xf numFmtId="0" fontId="5" fillId="35" borderId="3" applyNumberFormat="0" applyAlignment="0" applyProtection="0"/>
    <xf numFmtId="0" fontId="5" fillId="36" borderId="3" applyNumberFormat="0" applyAlignment="0" applyProtection="0"/>
    <xf numFmtId="0" fontId="5" fillId="36" borderId="2" applyNumberFormat="0" applyAlignment="0" applyProtection="0"/>
    <xf numFmtId="0" fontId="5" fillId="34" borderId="2" applyNumberFormat="0" applyAlignment="0" applyProtection="0"/>
    <xf numFmtId="0" fontId="5" fillId="36" borderId="2" applyNumberFormat="0" applyAlignment="0" applyProtection="0"/>
    <xf numFmtId="0" fontId="5" fillId="34" borderId="2" applyNumberFormat="0" applyAlignment="0" applyProtection="0"/>
    <xf numFmtId="0" fontId="5" fillId="36" borderId="2" applyNumberFormat="0" applyAlignment="0" applyProtection="0"/>
    <xf numFmtId="0" fontId="5" fillId="34" borderId="3" applyNumberFormat="0" applyAlignment="0" applyProtection="0"/>
    <xf numFmtId="0" fontId="5" fillId="36" borderId="3" applyNumberFormat="0" applyAlignment="0" applyProtection="0"/>
    <xf numFmtId="0" fontId="5" fillId="36" borderId="2">
      <alignment/>
      <protection/>
    </xf>
    <xf numFmtId="0" fontId="74" fillId="2" borderId="0">
      <alignment/>
      <protection/>
    </xf>
    <xf numFmtId="0" fontId="2" fillId="12" borderId="0">
      <alignment/>
      <protection/>
    </xf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7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47" borderId="0" applyNumberFormat="0" applyBorder="0" applyAlignment="0" applyProtection="0"/>
    <xf numFmtId="0" fontId="1" fillId="24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53" borderId="0" applyNumberFormat="0" applyBorder="0" applyAlignment="0" applyProtection="0"/>
    <xf numFmtId="0" fontId="1" fillId="14" borderId="0" applyNumberFormat="0" applyBorder="0" applyAlignment="0" applyProtection="0"/>
    <xf numFmtId="0" fontId="75" fillId="54" borderId="0">
      <alignment/>
      <protection/>
    </xf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>
      <alignment/>
      <protection/>
    </xf>
    <xf numFmtId="0" fontId="75" fillId="19" borderId="0">
      <alignment/>
      <protection/>
    </xf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>
      <alignment/>
      <protection/>
    </xf>
    <xf numFmtId="0" fontId="75" fillId="26" borderId="0">
      <alignment/>
      <protection/>
    </xf>
    <xf numFmtId="0" fontId="1" fillId="44" borderId="0" applyNumberFormat="0" applyBorder="0" applyAlignment="0" applyProtection="0"/>
    <xf numFmtId="0" fontId="1" fillId="27" borderId="0">
      <alignment/>
      <protection/>
    </xf>
    <xf numFmtId="0" fontId="75" fillId="54" borderId="0">
      <alignment/>
      <protection/>
    </xf>
    <xf numFmtId="0" fontId="1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>
      <alignment/>
      <protection/>
    </xf>
    <xf numFmtId="0" fontId="75" fillId="28" borderId="0">
      <alignment/>
      <protection/>
    </xf>
    <xf numFmtId="0" fontId="1" fillId="29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>
      <alignment/>
      <protection/>
    </xf>
    <xf numFmtId="0" fontId="75" fillId="26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>
      <alignment/>
      <protection/>
    </xf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7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24" borderId="0" applyNumberFormat="0" applyBorder="0" applyAlignment="0" applyProtection="0"/>
    <xf numFmtId="0" fontId="1" fillId="58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7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20" borderId="0" applyNumberFormat="0" applyBorder="0" applyAlignment="0" applyProtection="0"/>
    <xf numFmtId="0" fontId="1" fillId="60" borderId="0" applyNumberFormat="0" applyBorder="0" applyAlignment="0" applyProtection="0"/>
    <xf numFmtId="0" fontId="1" fillId="20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77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3" borderId="0" applyNumberFormat="0" applyBorder="0" applyAlignment="0" applyProtection="0"/>
    <xf numFmtId="0" fontId="1" fillId="61" borderId="0" applyNumberFormat="0" applyBorder="0" applyAlignment="0" applyProtection="0"/>
    <xf numFmtId="0" fontId="1" fillId="4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7" fillId="65" borderId="0" applyNumberFormat="0" applyBorder="0" applyAlignment="0" applyProtection="0"/>
    <xf numFmtId="0" fontId="1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49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7" fillId="66" borderId="0" applyNumberFormat="0" applyBorder="0" applyAlignment="0" applyProtection="0"/>
    <xf numFmtId="0" fontId="1" fillId="5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8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7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14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75" fillId="23" borderId="0">
      <alignment/>
      <protection/>
    </xf>
    <xf numFmtId="0" fontId="1" fillId="17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>
      <alignment/>
      <protection/>
    </xf>
    <xf numFmtId="0" fontId="75" fillId="19" borderId="0">
      <alignment/>
      <protection/>
    </xf>
    <xf numFmtId="0" fontId="1" fillId="20" borderId="0" applyNumberFormat="0" applyBorder="0" applyAlignment="0" applyProtection="0"/>
    <xf numFmtId="0" fontId="1" fillId="20" borderId="0">
      <alignment/>
      <protection/>
    </xf>
    <xf numFmtId="0" fontId="75" fillId="21" borderId="0">
      <alignment/>
      <protection/>
    </xf>
    <xf numFmtId="0" fontId="1" fillId="61" borderId="0" applyNumberFormat="0" applyBorder="0" applyAlignment="0" applyProtection="0"/>
    <xf numFmtId="0" fontId="1" fillId="22" borderId="0">
      <alignment/>
      <protection/>
    </xf>
    <xf numFmtId="0" fontId="75" fillId="23" borderId="0">
      <alignment/>
      <protection/>
    </xf>
    <xf numFmtId="0" fontId="1" fillId="47" borderId="0" applyNumberFormat="0" applyBorder="0" applyAlignment="0" applyProtection="0"/>
    <xf numFmtId="0" fontId="1" fillId="6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>
      <alignment/>
      <protection/>
    </xf>
    <xf numFmtId="0" fontId="75" fillId="16" borderId="0">
      <alignment/>
      <protection/>
    </xf>
    <xf numFmtId="0" fontId="1" fillId="17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>
      <alignment/>
      <protection/>
    </xf>
    <xf numFmtId="0" fontId="75" fillId="21" borderId="0">
      <alignment/>
      <protection/>
    </xf>
    <xf numFmtId="0" fontId="1" fillId="6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>
      <alignment/>
      <protection/>
    </xf>
    <xf numFmtId="0" fontId="2" fillId="70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38" borderId="0" applyNumberFormat="0" applyBorder="0" applyAlignment="0" applyProtection="0"/>
    <xf numFmtId="0" fontId="2" fillId="70" borderId="0" applyNumberFormat="0" applyBorder="0" applyAlignment="0" applyProtection="0"/>
    <xf numFmtId="0" fontId="2" fillId="2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78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12" borderId="0" applyNumberFormat="0" applyBorder="0" applyAlignment="0" applyProtection="0"/>
    <xf numFmtId="0" fontId="2" fillId="72" borderId="0" applyNumberFormat="0" applyBorder="0" applyAlignment="0" applyProtection="0"/>
    <xf numFmtId="0" fontId="2" fillId="7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78" fillId="73" borderId="0" applyNumberFormat="0" applyBorder="0" applyAlignment="0" applyProtection="0"/>
    <xf numFmtId="0" fontId="2" fillId="60" borderId="0" applyNumberFormat="0" applyBorder="0" applyAlignment="0" applyProtection="0"/>
    <xf numFmtId="0" fontId="2" fillId="20" borderId="0" applyNumberFormat="0" applyBorder="0" applyAlignment="0" applyProtection="0"/>
    <xf numFmtId="0" fontId="2" fillId="60" borderId="0" applyNumberFormat="0" applyBorder="0" applyAlignment="0" applyProtection="0"/>
    <xf numFmtId="0" fontId="2" fillId="20" borderId="0" applyNumberFormat="0" applyBorder="0" applyAlignment="0" applyProtection="0"/>
    <xf numFmtId="0" fontId="2" fillId="6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6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7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78" fillId="75" borderId="0" applyNumberFormat="0" applyBorder="0" applyAlignment="0" applyProtection="0"/>
    <xf numFmtId="0" fontId="2" fillId="63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3" borderId="0" applyNumberFormat="0" applyBorder="0" applyAlignment="0" applyProtection="0"/>
    <xf numFmtId="0" fontId="2" fillId="61" borderId="0" applyNumberFormat="0" applyBorder="0" applyAlignment="0" applyProtection="0"/>
    <xf numFmtId="0" fontId="2" fillId="7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6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78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24" borderId="0" applyNumberFormat="0" applyBorder="0" applyAlignment="0" applyProtection="0"/>
    <xf numFmtId="0" fontId="2" fillId="78" borderId="0" applyNumberFormat="0" applyBorder="0" applyAlignment="0" applyProtection="0"/>
    <xf numFmtId="0" fontId="2" fillId="76" borderId="0" applyNumberFormat="0" applyBorder="0" applyAlignment="0" applyProtection="0"/>
    <xf numFmtId="0" fontId="2" fillId="12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38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8" fillId="79" borderId="0" applyNumberFormat="0" applyBorder="0" applyAlignment="0" applyProtection="0"/>
    <xf numFmtId="0" fontId="2" fillId="80" borderId="0" applyNumberFormat="0" applyBorder="0" applyAlignment="0" applyProtection="0"/>
    <xf numFmtId="0" fontId="2" fillId="12" borderId="0" applyNumberFormat="0" applyBorder="0" applyAlignment="0" applyProtection="0"/>
    <xf numFmtId="0" fontId="2" fillId="80" borderId="0" applyNumberFormat="0" applyBorder="0" applyAlignment="0" applyProtection="0"/>
    <xf numFmtId="0" fontId="2" fillId="12" borderId="0" applyNumberFormat="0" applyBorder="0" applyAlignment="0" applyProtection="0"/>
    <xf numFmtId="0" fontId="2" fillId="8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78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14" borderId="0" applyNumberFormat="0" applyBorder="0" applyAlignment="0" applyProtection="0"/>
    <xf numFmtId="0" fontId="2" fillId="83" borderId="0" applyNumberFormat="0" applyBorder="0" applyAlignment="0" applyProtection="0"/>
    <xf numFmtId="0" fontId="2" fillId="81" borderId="0" applyNumberFormat="0" applyBorder="0" applyAlignment="0" applyProtection="0"/>
    <xf numFmtId="0" fontId="74" fillId="2" borderId="0">
      <alignment/>
      <protection/>
    </xf>
    <xf numFmtId="0" fontId="2" fillId="70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>
      <alignment/>
      <protection/>
    </xf>
    <xf numFmtId="0" fontId="74" fillId="19" borderId="0">
      <alignment/>
      <protection/>
    </xf>
    <xf numFmtId="0" fontId="2" fillId="20" borderId="0" applyNumberFormat="0" applyBorder="0" applyAlignment="0" applyProtection="0"/>
    <xf numFmtId="0" fontId="2" fillId="20" borderId="0">
      <alignment/>
      <protection/>
    </xf>
    <xf numFmtId="0" fontId="74" fillId="21" borderId="0">
      <alignment/>
      <protection/>
    </xf>
    <xf numFmtId="0" fontId="2" fillId="61" borderId="0" applyNumberFormat="0" applyBorder="0" applyAlignment="0" applyProtection="0"/>
    <xf numFmtId="0" fontId="2" fillId="22" borderId="0">
      <alignment/>
      <protection/>
    </xf>
    <xf numFmtId="0" fontId="74" fillId="23" borderId="0">
      <alignment/>
      <protection/>
    </xf>
    <xf numFmtId="0" fontId="2" fillId="76" borderId="0" applyNumberFormat="0" applyBorder="0" applyAlignment="0" applyProtection="0"/>
    <xf numFmtId="0" fontId="2" fillId="6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>
      <alignment/>
      <protection/>
    </xf>
    <xf numFmtId="0" fontId="74" fillId="2" borderId="0">
      <alignment/>
      <protection/>
    </xf>
    <xf numFmtId="0" fontId="2" fillId="1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>
      <alignment/>
      <protection/>
    </xf>
    <xf numFmtId="0" fontId="74" fillId="19" borderId="0">
      <alignment/>
      <protection/>
    </xf>
    <xf numFmtId="0" fontId="2" fillId="8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>
      <alignment/>
      <protection/>
    </xf>
    <xf numFmtId="0" fontId="79" fillId="0" borderId="0">
      <alignment/>
      <protection/>
    </xf>
    <xf numFmtId="0" fontId="80" fillId="84" borderId="0">
      <alignment/>
      <protection/>
    </xf>
    <xf numFmtId="0" fontId="80" fillId="85" borderId="0">
      <alignment/>
      <protection/>
    </xf>
    <xf numFmtId="0" fontId="79" fillId="86" borderId="0">
      <alignment/>
      <protection/>
    </xf>
    <xf numFmtId="0" fontId="2" fillId="12" borderId="0" applyNumberFormat="0" applyBorder="0" applyAlignment="0" applyProtection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4" borderId="0" applyNumberFormat="0" applyBorder="0" applyAlignment="0" applyProtection="0"/>
    <xf numFmtId="0" fontId="2" fillId="89" borderId="0" applyNumberFormat="0" applyBorder="0" applyAlignment="0" applyProtection="0"/>
    <xf numFmtId="0" fontId="2" fillId="88" borderId="0" applyNumberFormat="0" applyBorder="0" applyAlignment="0" applyProtection="0"/>
    <xf numFmtId="0" fontId="2" fillId="6" borderId="0" applyNumberFormat="0" applyBorder="0" applyAlignment="0" applyProtection="0"/>
    <xf numFmtId="0" fontId="2" fillId="89" borderId="0" applyNumberFormat="0" applyBorder="0" applyAlignment="0" applyProtection="0"/>
    <xf numFmtId="0" fontId="2" fillId="90" borderId="0" applyNumberFormat="0" applyBorder="0" applyAlignment="0" applyProtection="0"/>
    <xf numFmtId="0" fontId="2" fillId="76" borderId="0" applyNumberFormat="0" applyBorder="0" applyAlignment="0" applyProtection="0"/>
    <xf numFmtId="0" fontId="2" fillId="9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81" fillId="92" borderId="0">
      <alignment/>
      <protection/>
    </xf>
    <xf numFmtId="0" fontId="82" fillId="93" borderId="4" applyNumberFormat="0" applyAlignment="0" applyProtection="0"/>
    <xf numFmtId="0" fontId="11" fillId="53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1" fillId="53" borderId="5" applyNumberFormat="0" applyAlignment="0" applyProtection="0"/>
    <xf numFmtId="0" fontId="11" fillId="14" borderId="5" applyNumberFormat="0" applyAlignment="0" applyProtection="0"/>
    <xf numFmtId="0" fontId="4" fillId="25" borderId="6" applyNumberFormat="0" applyAlignment="0" applyProtection="0"/>
    <xf numFmtId="0" fontId="4" fillId="24" borderId="5" applyNumberFormat="0" applyAlignment="0" applyProtection="0"/>
    <xf numFmtId="0" fontId="5" fillId="34" borderId="2" applyNumberFormat="0" applyAlignment="0" applyProtection="0"/>
    <xf numFmtId="0" fontId="5" fillId="36" borderId="2" applyNumberFormat="0" applyAlignment="0" applyProtection="0"/>
    <xf numFmtId="0" fontId="8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8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8" fillId="0" borderId="8" applyNumberFormat="0" applyFill="0" applyAlignment="0" applyProtection="0"/>
    <xf numFmtId="0" fontId="85" fillId="0" borderId="10" applyNumberFormat="0" applyFill="0" applyAlignment="0" applyProtection="0"/>
    <xf numFmtId="0" fontId="9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9" fillId="0" borderId="11" applyNumberFormat="0" applyFill="0" applyAlignment="0" applyProtection="0"/>
    <xf numFmtId="0" fontId="86" fillId="0" borderId="12" applyNumberFormat="0" applyFill="0" applyAlignment="0" applyProtection="0"/>
    <xf numFmtId="0" fontId="10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10" fillId="0" borderId="13" applyNumberFormat="0" applyFill="0" applyAlignment="0" applyProtection="0"/>
    <xf numFmtId="0" fontId="8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0" fontId="5" fillId="34" borderId="2" applyNumberFormat="0" applyAlignment="0" applyProtection="0"/>
    <xf numFmtId="0" fontId="5" fillId="34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87" fillId="94" borderId="15" applyNumberFormat="0" applyAlignment="0" applyProtection="0"/>
    <xf numFmtId="0" fontId="5" fillId="95" borderId="2" applyNumberFormat="0" applyAlignment="0" applyProtection="0"/>
    <xf numFmtId="0" fontId="5" fillId="36" borderId="2" applyNumberFormat="0" applyAlignment="0" applyProtection="0"/>
    <xf numFmtId="0" fontId="5" fillId="34" borderId="2" applyNumberFormat="0" applyAlignment="0" applyProtection="0"/>
    <xf numFmtId="0" fontId="5" fillId="95" borderId="2" applyNumberFormat="0" applyAlignment="0" applyProtection="0"/>
    <xf numFmtId="0" fontId="5" fillId="36" borderId="2" applyNumberFormat="0" applyAlignment="0" applyProtection="0"/>
    <xf numFmtId="0" fontId="88" fillId="96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44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44" fillId="0" borderId="0">
      <alignment/>
      <protection/>
    </xf>
    <xf numFmtId="0" fontId="3" fillId="39" borderId="0" applyNumberFormat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1" fillId="0" borderId="0">
      <alignment/>
      <protection/>
    </xf>
    <xf numFmtId="0" fontId="7" fillId="38" borderId="0" applyNumberFormat="0" applyBorder="0" applyAlignment="0" applyProtection="0"/>
    <xf numFmtId="0" fontId="7" fillId="44" borderId="0" applyNumberFormat="0" applyBorder="0" applyAlignment="0" applyProtection="0"/>
    <xf numFmtId="0" fontId="92" fillId="97" borderId="0">
      <alignment/>
      <protection/>
    </xf>
    <xf numFmtId="0" fontId="7" fillId="29" borderId="0" applyNumberFormat="0" applyBorder="0" applyAlignment="0" applyProtection="0"/>
    <xf numFmtId="0" fontId="93" fillId="0" borderId="0">
      <alignment horizontal="center"/>
      <protection/>
    </xf>
    <xf numFmtId="0" fontId="94" fillId="0" borderId="0">
      <alignment/>
      <protection/>
    </xf>
    <xf numFmtId="0" fontId="95" fillId="0" borderId="16">
      <alignment/>
      <protection/>
    </xf>
    <xf numFmtId="0" fontId="8" fillId="0" borderId="8" applyNumberFormat="0" applyFill="0" applyAlignment="0" applyProtection="0"/>
    <xf numFmtId="0" fontId="96" fillId="0" borderId="0">
      <alignment/>
      <protection/>
    </xf>
    <xf numFmtId="0" fontId="52" fillId="0" borderId="17">
      <alignment/>
      <protection/>
    </xf>
    <xf numFmtId="0" fontId="97" fillId="0" borderId="18">
      <alignment/>
      <protection/>
    </xf>
    <xf numFmtId="0" fontId="9" fillId="0" borderId="11" applyNumberFormat="0" applyFill="0" applyAlignment="0" applyProtection="0"/>
    <xf numFmtId="0" fontId="53" fillId="0" borderId="19" applyNumberFormat="0" applyFill="0" applyAlignment="0" applyProtection="0"/>
    <xf numFmtId="0" fontId="53" fillId="0" borderId="20" applyNumberFormat="0" applyFill="0" applyAlignment="0" applyProtection="0"/>
    <xf numFmtId="0" fontId="53" fillId="0" borderId="21" applyNumberFormat="0" applyFill="0" applyAlignment="0" applyProtection="0"/>
    <xf numFmtId="0" fontId="98" fillId="0" borderId="0">
      <alignment/>
      <protection/>
    </xf>
    <xf numFmtId="0" fontId="53" fillId="0" borderId="22">
      <alignment/>
      <protection/>
    </xf>
    <xf numFmtId="0" fontId="99" fillId="0" borderId="16">
      <alignment/>
      <protection/>
    </xf>
    <xf numFmtId="0" fontId="10" fillId="0" borderId="13" applyNumberFormat="0" applyFill="0" applyAlignment="0" applyProtection="0"/>
    <xf numFmtId="0" fontId="54" fillId="0" borderId="23" applyNumberFormat="0" applyFill="0" applyAlignment="0" applyProtection="0"/>
    <xf numFmtId="0" fontId="54" fillId="0" borderId="24" applyNumberFormat="0" applyFill="0" applyAlignment="0" applyProtection="0"/>
    <xf numFmtId="0" fontId="54" fillId="0" borderId="25" applyNumberFormat="0" applyFill="0" applyAlignment="0" applyProtection="0"/>
    <xf numFmtId="0" fontId="54" fillId="0" borderId="17">
      <alignment/>
      <protection/>
    </xf>
    <xf numFmtId="0" fontId="99" fillId="0" borderId="0">
      <alignment/>
      <protection/>
    </xf>
    <xf numFmtId="0" fontId="10" fillId="0" borderId="0" applyNumberFormat="0" applyFill="0" applyBorder="0" applyAlignment="0" applyProtection="0"/>
    <xf numFmtId="0" fontId="54" fillId="0" borderId="0">
      <alignment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93" fillId="0" borderId="0">
      <alignment horizontal="center" textRotation="90"/>
      <protection/>
    </xf>
    <xf numFmtId="0" fontId="48" fillId="0" borderId="0">
      <alignment horizontal="center" textRotation="90"/>
      <protection/>
    </xf>
    <xf numFmtId="0" fontId="25" fillId="0" borderId="0" applyNumberFormat="0" applyFill="0" applyBorder="0" applyAlignment="0" applyProtection="0"/>
    <xf numFmtId="0" fontId="100" fillId="0" borderId="26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01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2" fillId="21" borderId="28">
      <alignment/>
      <protection/>
    </xf>
    <xf numFmtId="0" fontId="11" fillId="14" borderId="5" applyNumberFormat="0" applyAlignment="0" applyProtection="0"/>
    <xf numFmtId="0" fontId="11" fillId="14" borderId="6" applyNumberFormat="0" applyAlignment="0" applyProtection="0"/>
    <xf numFmtId="0" fontId="11" fillId="14" borderId="6" applyNumberFormat="0" applyAlignment="0" applyProtection="0"/>
    <xf numFmtId="0" fontId="11" fillId="22" borderId="5">
      <alignment/>
      <protection/>
    </xf>
    <xf numFmtId="0" fontId="0" fillId="98" borderId="29" applyNumberFormat="0" applyFont="0" applyAlignment="0" applyProtection="0"/>
    <xf numFmtId="0" fontId="14" fillId="99" borderId="30" applyNumberFormat="0" applyFont="0" applyAlignment="0" applyProtection="0"/>
    <xf numFmtId="0" fontId="0" fillId="27" borderId="30" applyNumberFormat="0" applyAlignment="0" applyProtection="0"/>
    <xf numFmtId="0" fontId="0" fillId="27" borderId="30" applyNumberFormat="0" applyAlignment="0" applyProtection="0"/>
    <xf numFmtId="0" fontId="14" fillId="99" borderId="30" applyNumberFormat="0" applyFont="0" applyAlignment="0" applyProtection="0"/>
    <xf numFmtId="0" fontId="0" fillId="27" borderId="30" applyNumberFormat="0" applyAlignment="0" applyProtection="0"/>
    <xf numFmtId="0" fontId="2" fillId="87" borderId="0" applyNumberFormat="0" applyBorder="0" applyAlignment="0" applyProtection="0"/>
    <xf numFmtId="0" fontId="2" fillId="12" borderId="0" applyNumberFormat="0" applyBorder="0" applyAlignment="0" applyProtection="0"/>
    <xf numFmtId="0" fontId="2" fillId="56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4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8" borderId="0" applyNumberFormat="0" applyBorder="0" applyAlignment="0" applyProtection="0"/>
    <xf numFmtId="0" fontId="2" fillId="4" borderId="0" applyNumberFormat="0" applyBorder="0" applyAlignment="0" applyProtection="0"/>
    <xf numFmtId="0" fontId="2" fillId="8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6" borderId="0" applyNumberFormat="0" applyBorder="0" applyAlignment="0" applyProtection="0"/>
    <xf numFmtId="0" fontId="2" fillId="90" borderId="0" applyNumberFormat="0" applyBorder="0" applyAlignment="0" applyProtection="0"/>
    <xf numFmtId="0" fontId="2" fillId="91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01" borderId="0" applyNumberFormat="0" applyBorder="0" applyAlignment="0" applyProtection="0"/>
    <xf numFmtId="0" fontId="2" fillId="32" borderId="0" applyNumberFormat="0" applyBorder="0" applyAlignment="0" applyProtection="0"/>
    <xf numFmtId="0" fontId="2" fillId="6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8" fillId="102" borderId="0" applyNumberFormat="0" applyBorder="0" applyAlignment="0" applyProtection="0"/>
    <xf numFmtId="0" fontId="2" fillId="103" borderId="0" applyNumberFormat="0" applyBorder="0" applyAlignment="0" applyProtection="0"/>
    <xf numFmtId="0" fontId="2" fillId="12" borderId="0" applyNumberFormat="0" applyBorder="0" applyAlignment="0" applyProtection="0"/>
    <xf numFmtId="0" fontId="78" fillId="104" borderId="0" applyNumberFormat="0" applyBorder="0" applyAlignment="0" applyProtection="0"/>
    <xf numFmtId="0" fontId="2" fillId="105" borderId="0" applyNumberFormat="0" applyBorder="0" applyAlignment="0" applyProtection="0"/>
    <xf numFmtId="0" fontId="2" fillId="4" borderId="0" applyNumberFormat="0" applyBorder="0" applyAlignment="0" applyProtection="0"/>
    <xf numFmtId="0" fontId="78" fillId="106" borderId="0" applyNumberFormat="0" applyBorder="0" applyAlignment="0" applyProtection="0"/>
    <xf numFmtId="0" fontId="2" fillId="10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78" fillId="108" borderId="0" applyNumberFormat="0" applyBorder="0" applyAlignment="0" applyProtection="0"/>
    <xf numFmtId="0" fontId="2" fillId="7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78" fillId="109" borderId="0" applyNumberFormat="0" applyBorder="0" applyAlignment="0" applyProtection="0"/>
    <xf numFmtId="0" fontId="2" fillId="80" borderId="0" applyNumberFormat="0" applyBorder="0" applyAlignment="0" applyProtection="0"/>
    <xf numFmtId="0" fontId="2" fillId="12" borderId="0" applyNumberFormat="0" applyBorder="0" applyAlignment="0" applyProtection="0"/>
    <xf numFmtId="0" fontId="78" fillId="110" borderId="0" applyNumberFormat="0" applyBorder="0" applyAlignment="0" applyProtection="0"/>
    <xf numFmtId="0" fontId="2" fillId="111" borderId="0" applyNumberFormat="0" applyBorder="0" applyAlignment="0" applyProtection="0"/>
    <xf numFmtId="0" fontId="2" fillId="32" borderId="0" applyNumberFormat="0" applyBorder="0" applyAlignment="0" applyProtection="0"/>
    <xf numFmtId="0" fontId="103" fillId="112" borderId="0" applyNumberFormat="0" applyBorder="0" applyAlignment="0" applyProtection="0"/>
    <xf numFmtId="0" fontId="7" fillId="46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4" borderId="0" applyNumberFormat="0" applyBorder="0" applyAlignment="0" applyProtection="0"/>
    <xf numFmtId="0" fontId="104" fillId="113" borderId="31" applyNumberFormat="0" applyAlignment="0" applyProtection="0"/>
    <xf numFmtId="0" fontId="15" fillId="114" borderId="32" applyNumberFormat="0" applyAlignment="0" applyProtection="0"/>
    <xf numFmtId="0" fontId="15" fillId="25" borderId="32" applyNumberFormat="0" applyAlignment="0" applyProtection="0"/>
    <xf numFmtId="0" fontId="15" fillId="25" borderId="32" applyNumberFormat="0" applyAlignment="0" applyProtection="0"/>
    <xf numFmtId="0" fontId="15" fillId="114" borderId="32" applyNumberFormat="0" applyAlignment="0" applyProtection="0"/>
    <xf numFmtId="0" fontId="15" fillId="24" borderId="32" applyNumberFormat="0" applyAlignment="0" applyProtection="0"/>
    <xf numFmtId="0" fontId="105" fillId="0" borderId="0" applyNumberFormat="0" applyFill="0" applyBorder="0" applyAlignment="0" applyProtection="0"/>
    <xf numFmtId="0" fontId="106" fillId="0" borderId="33">
      <alignment/>
      <protection/>
    </xf>
    <xf numFmtId="0" fontId="12" fillId="0" borderId="27" applyNumberFormat="0" applyFill="0" applyAlignment="0" applyProtection="0"/>
    <xf numFmtId="0" fontId="12" fillId="0" borderId="27">
      <alignment/>
      <protection/>
    </xf>
    <xf numFmtId="0" fontId="10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8" fillId="26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9" fillId="0" borderId="0">
      <alignment/>
      <protection/>
    </xf>
    <xf numFmtId="0" fontId="49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7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109" fillId="0" borderId="0">
      <alignment/>
      <protection/>
    </xf>
    <xf numFmtId="0" fontId="77" fillId="0" borderId="0">
      <alignment/>
      <protection/>
    </xf>
    <xf numFmtId="0" fontId="49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2" fillId="26" borderId="34">
      <alignment/>
      <protection/>
    </xf>
    <xf numFmtId="0" fontId="0" fillId="27" borderId="30" applyNumberFormat="0" applyAlignment="0" applyProtection="0"/>
    <xf numFmtId="0" fontId="44" fillId="115" borderId="30" applyNumberFormat="0" applyAlignment="0" applyProtection="0"/>
    <xf numFmtId="0" fontId="44" fillId="27" borderId="30" applyNumberFormat="0" applyAlignment="0" applyProtection="0"/>
    <xf numFmtId="0" fontId="44" fillId="27" borderId="30" applyNumberFormat="0" applyAlignment="0" applyProtection="0"/>
    <xf numFmtId="0" fontId="113" fillId="26" borderId="28">
      <alignment/>
      <protection/>
    </xf>
    <xf numFmtId="0" fontId="44" fillId="27" borderId="30">
      <alignment/>
      <protection/>
    </xf>
    <xf numFmtId="0" fontId="114" fillId="15" borderId="35">
      <alignment/>
      <protection/>
    </xf>
    <xf numFmtId="0" fontId="15" fillId="24" borderId="32" applyNumberFormat="0" applyAlignment="0" applyProtection="0"/>
    <xf numFmtId="0" fontId="15" fillId="25" borderId="32">
      <alignment/>
      <protection/>
    </xf>
    <xf numFmtId="0" fontId="115" fillId="0" borderId="36" applyNumberFormat="0" applyFill="0" applyAlignment="0" applyProtection="0"/>
    <xf numFmtId="0" fontId="17" fillId="0" borderId="37" applyNumberFormat="0" applyFill="0" applyAlignment="0" applyProtection="0"/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17" fillId="0" borderId="3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6" fillId="0" borderId="0">
      <alignment/>
      <protection/>
    </xf>
    <xf numFmtId="0" fontId="50" fillId="0" borderId="0">
      <alignment/>
      <protection/>
    </xf>
    <xf numFmtId="175" fontId="116" fillId="0" borderId="0">
      <alignment/>
      <protection/>
    </xf>
    <xf numFmtId="177" fontId="50" fillId="0" borderId="0">
      <alignment/>
      <protection/>
    </xf>
    <xf numFmtId="0" fontId="117" fillId="116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118" fillId="117" borderId="0" applyNumberFormat="0" applyBorder="0" applyAlignment="0" applyProtection="0"/>
    <xf numFmtId="0" fontId="13" fillId="1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18" borderId="0" applyNumberFormat="0" applyBorder="0" applyAlignment="0" applyProtection="0"/>
    <xf numFmtId="0" fontId="13" fillId="22" borderId="0" applyNumberFormat="0" applyBorder="0" applyAlignment="0" applyProtection="0"/>
    <xf numFmtId="0" fontId="110" fillId="0" borderId="0">
      <alignment/>
      <protection/>
    </xf>
    <xf numFmtId="0" fontId="119" fillId="113" borderId="4" applyNumberFormat="0" applyAlignment="0" applyProtection="0"/>
    <xf numFmtId="0" fontId="4" fillId="114" borderId="5" applyNumberFormat="0" applyAlignment="0" applyProtection="0"/>
    <xf numFmtId="0" fontId="4" fillId="25" borderId="5" applyNumberFormat="0" applyAlignment="0" applyProtection="0"/>
    <xf numFmtId="0" fontId="4" fillId="25" borderId="5" applyNumberFormat="0" applyAlignment="0" applyProtection="0"/>
    <xf numFmtId="0" fontId="4" fillId="114" borderId="5" applyNumberFormat="0" applyAlignment="0" applyProtection="0"/>
    <xf numFmtId="0" fontId="4" fillId="24" borderId="5" applyNumberFormat="0" applyAlignment="0" applyProtection="0"/>
    <xf numFmtId="9" fontId="0" fillId="0" borderId="0" applyFill="0" applyBorder="0" applyAlignment="0" applyProtection="0"/>
    <xf numFmtId="0" fontId="110" fillId="0" borderId="0">
      <alignment/>
      <protection/>
    </xf>
    <xf numFmtId="0" fontId="120" fillId="0" borderId="0">
      <alignment/>
      <protection/>
    </xf>
    <xf numFmtId="0" fontId="16" fillId="0" borderId="0" applyNumberFormat="0" applyFill="0" applyBorder="0" applyAlignment="0" applyProtection="0"/>
    <xf numFmtId="0" fontId="51" fillId="0" borderId="0">
      <alignment/>
      <protection/>
    </xf>
    <xf numFmtId="0" fontId="121" fillId="0" borderId="39">
      <alignment/>
      <protection/>
    </xf>
    <xf numFmtId="0" fontId="17" fillId="0" borderId="37" applyNumberFormat="0" applyFill="0" applyAlignment="0" applyProtection="0"/>
    <xf numFmtId="0" fontId="17" fillId="0" borderId="38">
      <alignment/>
      <protection/>
    </xf>
    <xf numFmtId="0" fontId="81" fillId="0" borderId="0">
      <alignment/>
      <protection/>
    </xf>
    <xf numFmtId="0" fontId="9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404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right"/>
    </xf>
    <xf numFmtId="1" fontId="20" fillId="0" borderId="41" xfId="0" applyNumberFormat="1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2" fillId="70" borderId="42" xfId="0" applyFont="1" applyFill="1" applyBorder="1" applyAlignment="1" applyProtection="1">
      <alignment horizontal="center" vertical="center" wrapText="1"/>
      <protection locked="0"/>
    </xf>
    <xf numFmtId="0" fontId="22" fillId="70" borderId="43" xfId="0" applyFont="1" applyFill="1" applyBorder="1" applyAlignment="1">
      <alignment horizontal="left" vertical="center" wrapText="1"/>
    </xf>
    <xf numFmtId="0" fontId="22" fillId="70" borderId="44" xfId="0" applyFont="1" applyFill="1" applyBorder="1" applyAlignment="1" applyProtection="1">
      <alignment horizontal="center" vertical="center" wrapText="1"/>
      <protection locked="0"/>
    </xf>
    <xf numFmtId="0" fontId="22" fillId="56" borderId="42" xfId="0" applyFont="1" applyFill="1" applyBorder="1" applyAlignment="1" applyProtection="1">
      <alignment horizontal="center" vertical="center" wrapText="1"/>
      <protection locked="0"/>
    </xf>
    <xf numFmtId="0" fontId="22" fillId="56" borderId="45" xfId="0" applyFont="1" applyFill="1" applyBorder="1" applyAlignment="1" applyProtection="1">
      <alignment horizontal="left" vertical="center" wrapText="1"/>
      <protection locked="0"/>
    </xf>
    <xf numFmtId="0" fontId="22" fillId="56" borderId="44" xfId="0" applyFont="1" applyFill="1" applyBorder="1" applyAlignment="1" applyProtection="1">
      <alignment horizontal="center" vertical="center" wrapText="1"/>
      <protection locked="0"/>
    </xf>
    <xf numFmtId="0" fontId="22" fillId="56" borderId="43" xfId="0" applyFont="1" applyFill="1" applyBorder="1" applyAlignment="1" applyProtection="1">
      <alignment horizontal="left" vertical="center" wrapText="1"/>
      <protection locked="0"/>
    </xf>
    <xf numFmtId="0" fontId="22" fillId="32" borderId="44" xfId="0" applyFont="1" applyFill="1" applyBorder="1" applyAlignment="1" applyProtection="1">
      <alignment horizontal="center" vertical="center" wrapText="1"/>
      <protection locked="0"/>
    </xf>
    <xf numFmtId="0" fontId="22" fillId="32" borderId="43" xfId="0" applyFont="1" applyFill="1" applyBorder="1" applyAlignment="1" applyProtection="1">
      <alignment horizontal="left" vertical="center" wrapText="1"/>
      <protection locked="0"/>
    </xf>
    <xf numFmtId="0" fontId="22" fillId="87" borderId="44" xfId="0" applyFont="1" applyFill="1" applyBorder="1" applyAlignment="1" applyProtection="1">
      <alignment horizontal="center" vertical="center" wrapText="1"/>
      <protection locked="0"/>
    </xf>
    <xf numFmtId="0" fontId="22" fillId="87" borderId="43" xfId="0" applyFont="1" applyFill="1" applyBorder="1" applyAlignment="1" applyProtection="1">
      <alignment horizontal="left" vertical="center" wrapText="1"/>
      <protection locked="0"/>
    </xf>
    <xf numFmtId="0" fontId="22" fillId="6" borderId="46" xfId="0" applyFont="1" applyFill="1" applyBorder="1" applyAlignment="1" applyProtection="1">
      <alignment horizontal="center" vertical="center" wrapText="1"/>
      <protection locked="0"/>
    </xf>
    <xf numFmtId="0" fontId="22" fillId="6" borderId="47" xfId="0" applyFont="1" applyFill="1" applyBorder="1" applyAlignment="1" applyProtection="1">
      <alignment horizontal="center" vertical="center" wrapText="1"/>
      <protection locked="0"/>
    </xf>
    <xf numFmtId="0" fontId="22" fillId="6" borderId="42" xfId="0" applyFont="1" applyFill="1" applyBorder="1" applyAlignment="1" applyProtection="1">
      <alignment horizontal="center" vertical="center" wrapText="1"/>
      <protection locked="0"/>
    </xf>
    <xf numFmtId="0" fontId="22" fillId="87" borderId="46" xfId="0" applyFont="1" applyFill="1" applyBorder="1" applyAlignment="1" applyProtection="1">
      <alignment horizontal="center" vertical="center" wrapText="1"/>
      <protection locked="0"/>
    </xf>
    <xf numFmtId="0" fontId="22" fillId="87" borderId="47" xfId="0" applyFont="1" applyFill="1" applyBorder="1" applyAlignment="1" applyProtection="1">
      <alignment horizontal="center" vertical="center" wrapText="1"/>
      <protection locked="0"/>
    </xf>
    <xf numFmtId="0" fontId="22" fillId="87" borderId="42" xfId="0" applyFont="1" applyFill="1" applyBorder="1" applyAlignment="1" applyProtection="1">
      <alignment horizontal="center" vertical="center" wrapText="1"/>
      <protection locked="0"/>
    </xf>
    <xf numFmtId="0" fontId="22" fillId="119" borderId="46" xfId="0" applyFont="1" applyFill="1" applyBorder="1" applyAlignment="1" applyProtection="1">
      <alignment horizontal="center" vertical="center" wrapText="1"/>
      <protection locked="0"/>
    </xf>
    <xf numFmtId="0" fontId="22" fillId="119" borderId="47" xfId="0" applyFont="1" applyFill="1" applyBorder="1" applyAlignment="1" applyProtection="1">
      <alignment horizontal="center" vertical="center" wrapText="1"/>
      <protection locked="0"/>
    </xf>
    <xf numFmtId="0" fontId="22" fillId="119" borderId="42" xfId="0" applyFont="1" applyFill="1" applyBorder="1" applyAlignment="1" applyProtection="1">
      <alignment horizontal="center" vertical="center" wrapText="1"/>
      <protection locked="0"/>
    </xf>
    <xf numFmtId="0" fontId="27" fillId="81" borderId="48" xfId="846" applyFont="1" applyFill="1" applyBorder="1" applyAlignment="1">
      <alignment horizontal="center" vertical="center" wrapText="1"/>
      <protection/>
    </xf>
    <xf numFmtId="0" fontId="27" fillId="81" borderId="43" xfId="846" applyFont="1" applyFill="1" applyBorder="1" applyAlignment="1">
      <alignment horizontal="left" vertical="center" wrapText="1"/>
      <protection/>
    </xf>
    <xf numFmtId="0" fontId="22" fillId="32" borderId="42" xfId="0" applyFont="1" applyFill="1" applyBorder="1" applyAlignment="1" applyProtection="1">
      <alignment horizontal="center" vertical="center" wrapText="1"/>
      <protection locked="0"/>
    </xf>
    <xf numFmtId="0" fontId="22" fillId="87" borderId="49" xfId="0" applyFont="1" applyFill="1" applyBorder="1" applyAlignment="1" applyProtection="1">
      <alignment horizontal="left" vertical="center" wrapText="1"/>
      <protection locked="0"/>
    </xf>
    <xf numFmtId="0" fontId="27" fillId="120" borderId="43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wrapText="1"/>
      <protection locked="0"/>
    </xf>
    <xf numFmtId="1" fontId="23" fillId="0" borderId="0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2" fillId="4" borderId="50" xfId="0" applyFont="1" applyFill="1" applyBorder="1" applyAlignment="1" applyProtection="1">
      <alignment horizontal="center" vertical="center" wrapText="1"/>
      <protection locked="0"/>
    </xf>
    <xf numFmtId="0" fontId="22" fillId="4" borderId="51" xfId="0" applyFont="1" applyFill="1" applyBorder="1" applyAlignment="1" applyProtection="1">
      <alignment horizontal="center" vertical="center" wrapText="1"/>
      <protection locked="0"/>
    </xf>
    <xf numFmtId="0" fontId="27" fillId="4" borderId="52" xfId="0" applyFont="1" applyFill="1" applyBorder="1" applyAlignment="1" applyProtection="1">
      <alignment vertical="center" wrapText="1"/>
      <protection locked="0"/>
    </xf>
    <xf numFmtId="0" fontId="27" fillId="4" borderId="53" xfId="0" applyFont="1" applyFill="1" applyBorder="1" applyAlignment="1" applyProtection="1">
      <alignment horizontal="right" wrapText="1"/>
      <protection locked="0"/>
    </xf>
    <xf numFmtId="0" fontId="22" fillId="4" borderId="47" xfId="0" applyFont="1" applyFill="1" applyBorder="1" applyAlignment="1" applyProtection="1">
      <alignment horizontal="center" vertical="center" wrapText="1"/>
      <protection locked="0"/>
    </xf>
    <xf numFmtId="0" fontId="22" fillId="4" borderId="54" xfId="0" applyFont="1" applyFill="1" applyBorder="1" applyAlignment="1" applyProtection="1">
      <alignment horizontal="center" vertical="center" wrapText="1"/>
      <protection locked="0"/>
    </xf>
    <xf numFmtId="0" fontId="27" fillId="4" borderId="55" xfId="0" applyFont="1" applyFill="1" applyBorder="1" applyAlignment="1" applyProtection="1">
      <alignment vertical="center" wrapText="1"/>
      <protection locked="0"/>
    </xf>
    <xf numFmtId="0" fontId="27" fillId="4" borderId="43" xfId="0" applyFont="1" applyFill="1" applyBorder="1" applyAlignment="1" applyProtection="1">
      <alignment horizontal="right" wrapText="1"/>
      <protection locked="0"/>
    </xf>
    <xf numFmtId="0" fontId="22" fillId="4" borderId="56" xfId="0" applyFont="1" applyFill="1" applyBorder="1" applyAlignment="1" applyProtection="1">
      <alignment horizontal="center" vertical="center" wrapText="1"/>
      <protection locked="0"/>
    </xf>
    <xf numFmtId="0" fontId="22" fillId="4" borderId="57" xfId="0" applyFont="1" applyFill="1" applyBorder="1" applyAlignment="1" applyProtection="1">
      <alignment horizontal="center" vertical="center" wrapText="1"/>
      <protection locked="0"/>
    </xf>
    <xf numFmtId="0" fontId="27" fillId="4" borderId="58" xfId="0" applyFont="1" applyFill="1" applyBorder="1" applyAlignment="1" applyProtection="1">
      <alignment vertical="center" wrapText="1"/>
      <protection locked="0"/>
    </xf>
    <xf numFmtId="0" fontId="27" fillId="4" borderId="59" xfId="0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60" xfId="1885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9" fillId="0" borderId="55" xfId="1885" applyFont="1" applyFill="1" applyBorder="1" applyAlignment="1" applyProtection="1">
      <alignment horizontal="center" vertical="center" wrapText="1"/>
      <protection locked="0"/>
    </xf>
    <xf numFmtId="0" fontId="14" fillId="0" borderId="61" xfId="1885" applyFont="1" applyFill="1" applyBorder="1" applyAlignment="1" applyProtection="1">
      <alignment horizontal="center" vertical="center" wrapText="1"/>
      <protection/>
    </xf>
    <xf numFmtId="0" fontId="29" fillId="0" borderId="53" xfId="1885" applyFont="1" applyFill="1" applyBorder="1" applyAlignment="1" applyProtection="1">
      <alignment horizontal="center" vertical="center" wrapText="1"/>
      <protection locked="0"/>
    </xf>
    <xf numFmtId="0" fontId="29" fillId="0" borderId="62" xfId="1885" applyFont="1" applyFill="1" applyBorder="1" applyAlignment="1" applyProtection="1">
      <alignment horizontal="center" vertical="center" wrapText="1"/>
      <protection locked="0"/>
    </xf>
    <xf numFmtId="0" fontId="14" fillId="0" borderId="53" xfId="1885" applyFont="1" applyFill="1" applyBorder="1" applyAlignment="1" applyProtection="1">
      <alignment horizontal="center" vertical="center" wrapText="1"/>
      <protection/>
    </xf>
    <xf numFmtId="0" fontId="29" fillId="0" borderId="43" xfId="1885" applyFont="1" applyFill="1" applyBorder="1" applyAlignment="1" applyProtection="1">
      <alignment horizontal="center" vertical="center" wrapText="1"/>
      <protection locked="0"/>
    </xf>
    <xf numFmtId="0" fontId="29" fillId="0" borderId="63" xfId="1885" applyFont="1" applyFill="1" applyBorder="1" applyAlignment="1" applyProtection="1">
      <alignment horizontal="center" vertical="center" wrapText="1"/>
      <protection locked="0"/>
    </xf>
    <xf numFmtId="0" fontId="19" fillId="0" borderId="60" xfId="1885" applyFont="1" applyFill="1" applyBorder="1" applyAlignment="1" applyProtection="1">
      <alignment horizontal="center" vertical="center" wrapText="1"/>
      <protection locked="0"/>
    </xf>
    <xf numFmtId="0" fontId="29" fillId="0" borderId="45" xfId="1885" applyFont="1" applyFill="1" applyBorder="1" applyAlignment="1" applyProtection="1">
      <alignment horizontal="center" vertical="center" wrapText="1"/>
      <protection locked="0"/>
    </xf>
    <xf numFmtId="0" fontId="29" fillId="0" borderId="64" xfId="1885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9" fillId="0" borderId="55" xfId="1885" applyFont="1" applyFill="1" applyBorder="1" applyAlignment="1" applyProtection="1">
      <alignment horizontal="left" vertical="center" wrapText="1"/>
      <protection/>
    </xf>
    <xf numFmtId="0" fontId="19" fillId="0" borderId="48" xfId="1885" applyFont="1" applyFill="1" applyBorder="1" applyAlignment="1" applyProtection="1">
      <alignment horizontal="left" vertical="center" wrapText="1"/>
      <protection/>
    </xf>
    <xf numFmtId="0" fontId="29" fillId="0" borderId="43" xfId="1885" applyFont="1" applyFill="1" applyBorder="1" applyAlignment="1" applyProtection="1">
      <alignment horizontal="center" vertical="center"/>
      <protection locked="0"/>
    </xf>
    <xf numFmtId="0" fontId="29" fillId="0" borderId="63" xfId="1885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9" fillId="0" borderId="55" xfId="1885" applyFont="1" applyFill="1" applyBorder="1" applyAlignment="1" applyProtection="1">
      <alignment horizontal="center" vertical="center"/>
      <protection locked="0"/>
    </xf>
    <xf numFmtId="0" fontId="19" fillId="0" borderId="65" xfId="1885" applyFont="1" applyFill="1" applyBorder="1" applyAlignment="1" applyProtection="1">
      <alignment horizontal="center" vertical="center" wrapText="1"/>
      <protection locked="0"/>
    </xf>
    <xf numFmtId="0" fontId="19" fillId="0" borderId="65" xfId="1885" applyFont="1" applyFill="1" applyBorder="1" applyAlignment="1" applyProtection="1">
      <alignment horizontal="center" vertical="center"/>
      <protection locked="0"/>
    </xf>
    <xf numFmtId="0" fontId="29" fillId="0" borderId="45" xfId="1885" applyFont="1" applyFill="1" applyBorder="1" applyAlignment="1" applyProtection="1">
      <alignment horizontal="center" vertical="center"/>
      <protection locked="0"/>
    </xf>
    <xf numFmtId="0" fontId="29" fillId="0" borderId="64" xfId="1885" applyFont="1" applyFill="1" applyBorder="1" applyAlignment="1" applyProtection="1">
      <alignment horizontal="center" vertical="center"/>
      <protection locked="0"/>
    </xf>
    <xf numFmtId="0" fontId="29" fillId="0" borderId="49" xfId="1885" applyFont="1" applyFill="1" applyBorder="1" applyAlignment="1" applyProtection="1">
      <alignment horizontal="center" vertical="center" wrapText="1"/>
      <protection locked="0"/>
    </xf>
    <xf numFmtId="0" fontId="29" fillId="0" borderId="49" xfId="1885" applyFont="1" applyFill="1" applyBorder="1" applyAlignment="1" applyProtection="1">
      <alignment horizontal="center" vertical="center"/>
      <protection locked="0"/>
    </xf>
    <xf numFmtId="0" fontId="29" fillId="0" borderId="66" xfId="1885" applyFont="1" applyFill="1" applyBorder="1" applyAlignment="1" applyProtection="1">
      <alignment horizontal="center" vertical="center"/>
      <protection locked="0"/>
    </xf>
    <xf numFmtId="0" fontId="19" fillId="0" borderId="67" xfId="1885" applyFont="1" applyFill="1" applyBorder="1" applyAlignment="1" applyProtection="1">
      <alignment horizontal="center" vertical="center" wrapText="1"/>
      <protection locked="0"/>
    </xf>
    <xf numFmtId="0" fontId="14" fillId="0" borderId="0" xfId="1885" applyFont="1" applyFill="1" applyProtection="1">
      <alignment/>
      <protection locked="0"/>
    </xf>
    <xf numFmtId="0" fontId="0" fillId="0" borderId="0" xfId="1885">
      <alignment/>
      <protection/>
    </xf>
    <xf numFmtId="0" fontId="19" fillId="0" borderId="0" xfId="1885" applyFont="1" applyFill="1" applyBorder="1" applyAlignment="1" applyProtection="1">
      <alignment horizontal="center" vertical="center"/>
      <protection locked="0"/>
    </xf>
    <xf numFmtId="0" fontId="35" fillId="0" borderId="0" xfId="1885" applyFont="1" applyFill="1" applyAlignment="1">
      <alignment horizontal="center" vertical="center"/>
      <protection/>
    </xf>
    <xf numFmtId="0" fontId="14" fillId="0" borderId="0" xfId="1885" applyFont="1" applyFill="1" applyBorder="1" applyProtection="1">
      <alignment/>
      <protection locked="0"/>
    </xf>
    <xf numFmtId="0" fontId="2" fillId="0" borderId="0" xfId="675" applyNumberFormat="1" applyFont="1" applyFill="1" applyBorder="1" applyAlignment="1" applyProtection="1">
      <alignment/>
      <protection locked="0"/>
    </xf>
    <xf numFmtId="0" fontId="37" fillId="0" borderId="0" xfId="1885" applyFont="1" applyFill="1" applyProtection="1">
      <alignment/>
      <protection locked="0"/>
    </xf>
    <xf numFmtId="0" fontId="18" fillId="0" borderId="0" xfId="675" applyNumberFormat="1" applyFont="1" applyFill="1" applyBorder="1" applyAlignment="1" applyProtection="1">
      <alignment wrapText="1"/>
      <protection locked="0"/>
    </xf>
    <xf numFmtId="0" fontId="18" fillId="0" borderId="0" xfId="675" applyNumberFormat="1" applyFont="1" applyFill="1" applyBorder="1" applyAlignment="1" applyProtection="1">
      <alignment horizontal="center" vertical="center"/>
      <protection locked="0"/>
    </xf>
    <xf numFmtId="0" fontId="18" fillId="0" borderId="0" xfId="675" applyNumberFormat="1" applyFont="1" applyFill="1" applyBorder="1" applyAlignment="1" applyProtection="1">
      <alignment horizontal="right"/>
      <protection locked="0"/>
    </xf>
    <xf numFmtId="0" fontId="2" fillId="0" borderId="0" xfId="675" applyNumberFormat="1" applyFont="1" applyFill="1" applyBorder="1" applyAlignment="1" applyProtection="1">
      <alignment horizontal="center" vertical="center"/>
      <protection locked="0"/>
    </xf>
    <xf numFmtId="0" fontId="18" fillId="0" borderId="0" xfId="675" applyNumberFormat="1" applyFont="1" applyFill="1" applyBorder="1" applyAlignment="1" applyProtection="1">
      <alignment/>
      <protection locked="0"/>
    </xf>
    <xf numFmtId="0" fontId="18" fillId="0" borderId="0" xfId="675" applyNumberFormat="1" applyFont="1" applyFill="1" applyBorder="1" applyAlignment="1" applyProtection="1">
      <alignment horizontal="right" vertical="center"/>
      <protection locked="0"/>
    </xf>
    <xf numFmtId="0" fontId="22" fillId="121" borderId="0" xfId="1885" applyFont="1" applyFill="1" applyBorder="1" applyAlignment="1" applyProtection="1">
      <alignment horizontal="center" vertical="center" wrapText="1"/>
      <protection locked="0"/>
    </xf>
    <xf numFmtId="0" fontId="2" fillId="121" borderId="0" xfId="675" applyNumberFormat="1" applyFont="1" applyFill="1" applyBorder="1" applyAlignment="1" applyProtection="1">
      <alignment wrapText="1"/>
      <protection locked="0"/>
    </xf>
    <xf numFmtId="0" fontId="2" fillId="121" borderId="0" xfId="675" applyNumberFormat="1" applyFont="1" applyFill="1" applyBorder="1" applyAlignment="1" applyProtection="1">
      <alignment horizontal="center" vertical="center"/>
      <protection locked="0"/>
    </xf>
    <xf numFmtId="0" fontId="2" fillId="121" borderId="0" xfId="675" applyNumberFormat="1" applyFont="1" applyFill="1" applyBorder="1" applyAlignment="1" applyProtection="1">
      <alignment/>
      <protection locked="0"/>
    </xf>
    <xf numFmtId="0" fontId="3" fillId="0" borderId="0" xfId="675" applyNumberFormat="1" applyFill="1" applyBorder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22" fillId="121" borderId="0" xfId="1885" applyFont="1" applyFill="1" applyBorder="1" applyAlignment="1" applyProtection="1">
      <alignment horizontal="center" vertical="center"/>
      <protection locked="0"/>
    </xf>
    <xf numFmtId="0" fontId="38" fillId="121" borderId="0" xfId="1885" applyFont="1" applyFill="1" applyBorder="1" applyProtection="1">
      <alignment/>
      <protection locked="0"/>
    </xf>
    <xf numFmtId="0" fontId="22" fillId="0" borderId="0" xfId="1885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/>
      <protection locked="0"/>
    </xf>
    <xf numFmtId="0" fontId="19" fillId="0" borderId="0" xfId="1885" applyFont="1" applyFill="1" applyAlignment="1" applyProtection="1">
      <alignment horizontal="center" vertical="center"/>
      <protection locked="0"/>
    </xf>
    <xf numFmtId="0" fontId="39" fillId="0" borderId="0" xfId="1885" applyFont="1" applyFill="1" applyProtection="1">
      <alignment/>
      <protection locked="0"/>
    </xf>
    <xf numFmtId="0" fontId="40" fillId="0" borderId="0" xfId="1885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4" fillId="0" borderId="68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2" fillId="0" borderId="0" xfId="0" applyFont="1" applyAlignment="1">
      <alignment/>
    </xf>
    <xf numFmtId="0" fontId="14" fillId="0" borderId="4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70" xfId="0" applyFont="1" applyFill="1" applyBorder="1" applyAlignment="1">
      <alignment horizontal="center" vertical="center" wrapText="1"/>
    </xf>
    <xf numFmtId="0" fontId="27" fillId="120" borderId="71" xfId="0" applyFont="1" applyFill="1" applyBorder="1" applyAlignment="1" applyProtection="1">
      <alignment horizontal="center" vertical="center" wrapText="1"/>
      <protection locked="0"/>
    </xf>
    <xf numFmtId="0" fontId="27" fillId="120" borderId="45" xfId="0" applyFont="1" applyFill="1" applyBorder="1" applyAlignment="1" applyProtection="1">
      <alignment horizontal="left" vertical="center" wrapText="1"/>
      <protection locked="0"/>
    </xf>
    <xf numFmtId="0" fontId="22" fillId="87" borderId="0" xfId="0" applyFont="1" applyFill="1" applyBorder="1" applyAlignment="1" applyProtection="1">
      <alignment horizontal="left" vertical="center" wrapText="1"/>
      <protection locked="0"/>
    </xf>
    <xf numFmtId="0" fontId="22" fillId="0" borderId="72" xfId="0" applyFont="1" applyFill="1" applyBorder="1" applyAlignment="1" applyProtection="1">
      <alignment horizontal="center" vertical="center" wrapText="1"/>
      <protection locked="0"/>
    </xf>
    <xf numFmtId="0" fontId="22" fillId="0" borderId="72" xfId="0" applyFont="1" applyFill="1" applyBorder="1" applyAlignment="1" applyProtection="1">
      <alignment horizontal="left" vertical="center" wrapText="1"/>
      <protection locked="0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22" fillId="6" borderId="49" xfId="0" applyFont="1" applyFill="1" applyBorder="1" applyAlignment="1" applyProtection="1">
      <alignment horizontal="left" vertical="center" wrapText="1"/>
      <protection locked="0"/>
    </xf>
    <xf numFmtId="0" fontId="22" fillId="6" borderId="0" xfId="0" applyFont="1" applyFill="1" applyBorder="1" applyAlignment="1" applyProtection="1">
      <alignment horizontal="left" vertical="center" wrapText="1"/>
      <protection locked="0"/>
    </xf>
    <xf numFmtId="0" fontId="22" fillId="6" borderId="45" xfId="0" applyFont="1" applyFill="1" applyBorder="1" applyAlignment="1" applyProtection="1">
      <alignment horizontal="left" vertical="center" wrapText="1"/>
      <protection locked="0"/>
    </xf>
    <xf numFmtId="0" fontId="22" fillId="87" borderId="45" xfId="0" applyFont="1" applyFill="1" applyBorder="1" applyAlignment="1" applyProtection="1">
      <alignment horizontal="left" vertical="center" wrapText="1"/>
      <protection locked="0"/>
    </xf>
    <xf numFmtId="0" fontId="22" fillId="119" borderId="49" xfId="0" applyFont="1" applyFill="1" applyBorder="1" applyAlignment="1" applyProtection="1">
      <alignment horizontal="left" vertical="center" wrapText="1"/>
      <protection locked="0"/>
    </xf>
    <xf numFmtId="0" fontId="22" fillId="119" borderId="0" xfId="0" applyFont="1" applyFill="1" applyBorder="1" applyAlignment="1" applyProtection="1">
      <alignment horizontal="left" vertical="center" wrapText="1"/>
      <protection locked="0"/>
    </xf>
    <xf numFmtId="0" fontId="22" fillId="119" borderId="45" xfId="0" applyFont="1" applyFill="1" applyBorder="1" applyAlignment="1" applyProtection="1">
      <alignment horizontal="left" vertical="center" wrapText="1"/>
      <protection locked="0"/>
    </xf>
    <xf numFmtId="0" fontId="27" fillId="120" borderId="49" xfId="0" applyFont="1" applyFill="1" applyBorder="1" applyAlignment="1" applyProtection="1">
      <alignment horizontal="left" vertical="center" wrapText="1"/>
      <protection locked="0"/>
    </xf>
    <xf numFmtId="0" fontId="19" fillId="32" borderId="52" xfId="0" applyFont="1" applyFill="1" applyBorder="1" applyAlignment="1" applyProtection="1">
      <alignment horizontal="center" vertical="center" wrapText="1"/>
      <protection locked="0"/>
    </xf>
    <xf numFmtId="0" fontId="19" fillId="32" borderId="55" xfId="0" applyFont="1" applyFill="1" applyBorder="1" applyAlignment="1" applyProtection="1">
      <alignment horizontal="center" vertical="center" wrapText="1"/>
      <protection locked="0"/>
    </xf>
    <xf numFmtId="0" fontId="19" fillId="32" borderId="75" xfId="0" applyFont="1" applyFill="1" applyBorder="1" applyAlignment="1" applyProtection="1">
      <alignment horizontal="center" vertical="center" wrapText="1"/>
      <protection locked="0"/>
    </xf>
    <xf numFmtId="0" fontId="19" fillId="32" borderId="60" xfId="0" applyFont="1" applyFill="1" applyBorder="1" applyAlignment="1" applyProtection="1">
      <alignment horizontal="center" vertical="center" wrapText="1"/>
      <protection locked="0"/>
    </xf>
    <xf numFmtId="0" fontId="19" fillId="81" borderId="60" xfId="0" applyFont="1" applyFill="1" applyBorder="1" applyAlignment="1" applyProtection="1">
      <alignment horizontal="center" vertical="center" wrapText="1"/>
      <protection locked="0"/>
    </xf>
    <xf numFmtId="0" fontId="19" fillId="81" borderId="55" xfId="0" applyFont="1" applyFill="1" applyBorder="1" applyAlignment="1" applyProtection="1">
      <alignment horizontal="center" vertical="center" wrapText="1"/>
      <protection locked="0"/>
    </xf>
    <xf numFmtId="0" fontId="19" fillId="6" borderId="73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19" fillId="122" borderId="0" xfId="0" applyFont="1" applyFill="1" applyBorder="1" applyAlignment="1" applyProtection="1">
      <alignment horizontal="center" vertical="center" wrapText="1"/>
      <protection locked="0"/>
    </xf>
    <xf numFmtId="0" fontId="19" fillId="122" borderId="73" xfId="0" applyFont="1" applyFill="1" applyBorder="1" applyAlignment="1" applyProtection="1">
      <alignment vertical="center" wrapText="1"/>
      <protection locked="0"/>
    </xf>
    <xf numFmtId="0" fontId="19" fillId="81" borderId="76" xfId="0" applyFont="1" applyFill="1" applyBorder="1" applyAlignment="1" applyProtection="1">
      <alignment horizontal="center" vertical="center" wrapText="1"/>
      <protection locked="0"/>
    </xf>
    <xf numFmtId="0" fontId="19" fillId="6" borderId="77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123" borderId="73" xfId="0" applyFont="1" applyFill="1" applyBorder="1" applyAlignment="1" applyProtection="1">
      <alignment horizontal="center" vertical="center" wrapText="1"/>
      <protection locked="0"/>
    </xf>
    <xf numFmtId="0" fontId="22" fillId="123" borderId="73" xfId="0" applyFont="1" applyFill="1" applyBorder="1" applyAlignment="1" applyProtection="1">
      <alignment horizontal="left" vertical="center" wrapText="1"/>
      <protection locked="0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9" fillId="123" borderId="79" xfId="0" applyFont="1" applyFill="1" applyBorder="1" applyAlignment="1" applyProtection="1">
      <alignment vertical="center" wrapText="1"/>
      <protection locked="0"/>
    </xf>
    <xf numFmtId="0" fontId="19" fillId="123" borderId="80" xfId="0" applyFont="1" applyFill="1" applyBorder="1" applyAlignment="1" applyProtection="1">
      <alignment vertical="center" wrapText="1"/>
      <protection locked="0"/>
    </xf>
    <xf numFmtId="0" fontId="19" fillId="123" borderId="81" xfId="0" applyFont="1" applyFill="1" applyBorder="1" applyAlignment="1" applyProtection="1">
      <alignment vertical="center" wrapText="1"/>
      <protection locked="0"/>
    </xf>
    <xf numFmtId="0" fontId="19" fillId="123" borderId="82" xfId="0" applyFont="1" applyFill="1" applyBorder="1" applyAlignment="1">
      <alignment horizontal="center" vertical="center"/>
    </xf>
    <xf numFmtId="0" fontId="19" fillId="123" borderId="83" xfId="0" applyFont="1" applyFill="1" applyBorder="1" applyAlignment="1">
      <alignment horizontal="center" vertical="center"/>
    </xf>
    <xf numFmtId="0" fontId="19" fillId="123" borderId="84" xfId="0" applyFont="1" applyFill="1" applyBorder="1" applyAlignment="1">
      <alignment horizontal="center" vertical="center"/>
    </xf>
    <xf numFmtId="0" fontId="19" fillId="0" borderId="46" xfId="1885" applyFont="1" applyFill="1" applyBorder="1" applyAlignment="1" applyProtection="1">
      <alignment horizontal="center" vertical="center" wrapText="1"/>
      <protection locked="0"/>
    </xf>
    <xf numFmtId="0" fontId="14" fillId="36" borderId="85" xfId="0" applyFont="1" applyFill="1" applyBorder="1" applyAlignment="1">
      <alignment horizontal="center" vertical="center" wrapText="1"/>
    </xf>
    <xf numFmtId="0" fontId="122" fillId="124" borderId="51" xfId="0" applyFont="1" applyFill="1" applyBorder="1" applyAlignment="1" applyProtection="1">
      <alignment horizontal="center" vertical="center" wrapText="1"/>
      <protection locked="0"/>
    </xf>
    <xf numFmtId="0" fontId="122" fillId="124" borderId="50" xfId="0" applyFont="1" applyFill="1" applyBorder="1" applyAlignment="1" applyProtection="1">
      <alignment horizontal="center" vertical="center" wrapText="1"/>
      <protection locked="0"/>
    </xf>
    <xf numFmtId="0" fontId="123" fillId="124" borderId="52" xfId="0" applyFont="1" applyFill="1" applyBorder="1" applyAlignment="1" applyProtection="1">
      <alignment vertical="center" wrapText="1"/>
      <protection locked="0"/>
    </xf>
    <xf numFmtId="0" fontId="123" fillId="124" borderId="53" xfId="0" applyFont="1" applyFill="1" applyBorder="1" applyAlignment="1" applyProtection="1">
      <alignment horizontal="right" wrapText="1"/>
      <protection locked="0"/>
    </xf>
    <xf numFmtId="0" fontId="122" fillId="124" borderId="47" xfId="0" applyFont="1" applyFill="1" applyBorder="1" applyAlignment="1" applyProtection="1">
      <alignment horizontal="center" vertical="center" wrapText="1"/>
      <protection locked="0"/>
    </xf>
    <xf numFmtId="0" fontId="122" fillId="124" borderId="54" xfId="0" applyFont="1" applyFill="1" applyBorder="1" applyAlignment="1" applyProtection="1">
      <alignment horizontal="center" vertical="center" wrapText="1"/>
      <protection locked="0"/>
    </xf>
    <xf numFmtId="0" fontId="123" fillId="124" borderId="55" xfId="0" applyFont="1" applyFill="1" applyBorder="1" applyAlignment="1" applyProtection="1">
      <alignment vertical="center" wrapText="1"/>
      <protection locked="0"/>
    </xf>
    <xf numFmtId="0" fontId="123" fillId="124" borderId="43" xfId="0" applyFont="1" applyFill="1" applyBorder="1" applyAlignment="1" applyProtection="1">
      <alignment horizontal="right" wrapText="1"/>
      <protection locked="0"/>
    </xf>
    <xf numFmtId="0" fontId="122" fillId="124" borderId="56" xfId="0" applyFont="1" applyFill="1" applyBorder="1" applyAlignment="1" applyProtection="1">
      <alignment horizontal="center" vertical="center" wrapText="1"/>
      <protection locked="0"/>
    </xf>
    <xf numFmtId="0" fontId="122" fillId="124" borderId="57" xfId="0" applyFont="1" applyFill="1" applyBorder="1" applyAlignment="1" applyProtection="1">
      <alignment horizontal="center" vertical="center" wrapText="1"/>
      <protection locked="0"/>
    </xf>
    <xf numFmtId="0" fontId="123" fillId="124" borderId="58" xfId="0" applyFont="1" applyFill="1" applyBorder="1" applyAlignment="1" applyProtection="1">
      <alignment vertical="center" wrapText="1"/>
      <protection locked="0"/>
    </xf>
    <xf numFmtId="0" fontId="123" fillId="124" borderId="59" xfId="0" applyFont="1" applyFill="1" applyBorder="1" applyAlignment="1" applyProtection="1">
      <alignment horizontal="right" wrapText="1"/>
      <protection locked="0"/>
    </xf>
    <xf numFmtId="0" fontId="19" fillId="0" borderId="70" xfId="0" applyFont="1" applyFill="1" applyBorder="1" applyAlignment="1" applyProtection="1">
      <alignment/>
      <protection locked="0"/>
    </xf>
    <xf numFmtId="0" fontId="26" fillId="0" borderId="0" xfId="716" applyNumberFormat="1" applyFont="1" applyFill="1" applyBorder="1" applyAlignment="1" applyProtection="1">
      <alignment horizontal="center" vertical="center" textRotation="180" wrapText="1"/>
      <protection locked="0"/>
    </xf>
    <xf numFmtId="0" fontId="0" fillId="0" borderId="73" xfId="0" applyBorder="1" applyAlignment="1">
      <alignment horizontal="center" vertical="center"/>
    </xf>
    <xf numFmtId="0" fontId="23" fillId="125" borderId="86" xfId="0" applyFont="1" applyFill="1" applyBorder="1" applyAlignment="1">
      <alignment horizontal="right" wrapText="1"/>
    </xf>
    <xf numFmtId="0" fontId="14" fillId="125" borderId="73" xfId="0" applyFont="1" applyFill="1" applyBorder="1" applyAlignment="1">
      <alignment horizontal="center" vertical="center" wrapText="1"/>
    </xf>
    <xf numFmtId="0" fontId="29" fillId="125" borderId="73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 applyProtection="1">
      <alignment vertical="center" wrapText="1"/>
      <protection locked="0"/>
    </xf>
    <xf numFmtId="0" fontId="27" fillId="4" borderId="0" xfId="0" applyFont="1" applyFill="1" applyBorder="1" applyAlignment="1" applyProtection="1">
      <alignment horizontal="right" wrapText="1"/>
      <protection locked="0"/>
    </xf>
    <xf numFmtId="1" fontId="23" fillId="125" borderId="87" xfId="0" applyNumberFormat="1" applyFont="1" applyFill="1" applyBorder="1" applyAlignment="1">
      <alignment horizontal="right" wrapText="1"/>
    </xf>
    <xf numFmtId="0" fontId="23" fillId="125" borderId="72" xfId="0" applyFont="1" applyFill="1" applyBorder="1" applyAlignment="1">
      <alignment horizontal="right" wrapText="1"/>
    </xf>
    <xf numFmtId="1" fontId="23" fillId="125" borderId="63" xfId="0" applyNumberFormat="1" applyFont="1" applyFill="1" applyBorder="1" applyAlignment="1">
      <alignment horizontal="right" wrapText="1"/>
    </xf>
    <xf numFmtId="0" fontId="23" fillId="125" borderId="0" xfId="0" applyFont="1" applyFill="1" applyBorder="1" applyAlignment="1" applyProtection="1">
      <alignment horizontal="left" vertical="center" wrapText="1"/>
      <protection locked="0"/>
    </xf>
    <xf numFmtId="0" fontId="23" fillId="125" borderId="0" xfId="0" applyFont="1" applyFill="1" applyBorder="1" applyAlignment="1" applyProtection="1">
      <alignment horizontal="right" wrapText="1"/>
      <protection locked="0"/>
    </xf>
    <xf numFmtId="1" fontId="23" fillId="125" borderId="0" xfId="0" applyNumberFormat="1" applyFont="1" applyFill="1" applyBorder="1" applyAlignment="1" applyProtection="1">
      <alignment horizontal="right" wrapText="1"/>
      <protection locked="0"/>
    </xf>
    <xf numFmtId="0" fontId="23" fillId="125" borderId="77" xfId="0" applyFont="1" applyFill="1" applyBorder="1" applyAlignment="1" applyProtection="1">
      <alignment vertical="center" wrapText="1"/>
      <protection locked="0"/>
    </xf>
    <xf numFmtId="0" fontId="23" fillId="125" borderId="77" xfId="0" applyFont="1" applyFill="1" applyBorder="1" applyAlignment="1" applyProtection="1">
      <alignment horizontal="right" wrapText="1"/>
      <protection locked="0"/>
    </xf>
    <xf numFmtId="0" fontId="23" fillId="125" borderId="77" xfId="0" applyFont="1" applyFill="1" applyBorder="1" applyAlignment="1" applyProtection="1">
      <alignment horizontal="left" vertical="center" wrapText="1"/>
      <protection locked="0"/>
    </xf>
    <xf numFmtId="1" fontId="23" fillId="125" borderId="77" xfId="0" applyNumberFormat="1" applyFont="1" applyFill="1" applyBorder="1" applyAlignment="1" applyProtection="1">
      <alignment horizontal="right" wrapText="1"/>
      <protection locked="0"/>
    </xf>
    <xf numFmtId="0" fontId="23" fillId="125" borderId="0" xfId="0" applyFont="1" applyFill="1" applyBorder="1" applyAlignment="1" applyProtection="1">
      <alignment vertical="center" wrapText="1"/>
      <protection locked="0"/>
    </xf>
    <xf numFmtId="0" fontId="43" fillId="125" borderId="79" xfId="1886" applyFont="1" applyFill="1" applyBorder="1" applyAlignment="1">
      <alignment wrapText="1"/>
      <protection/>
    </xf>
    <xf numFmtId="0" fontId="23" fillId="125" borderId="88" xfId="0" applyFont="1" applyFill="1" applyBorder="1" applyAlignment="1" applyProtection="1">
      <alignment horizontal="left" vertical="center" wrapText="1"/>
      <protection locked="0"/>
    </xf>
    <xf numFmtId="0" fontId="43" fillId="125" borderId="89" xfId="1886" applyFont="1" applyFill="1" applyBorder="1" applyAlignment="1">
      <alignment wrapText="1"/>
      <protection/>
    </xf>
    <xf numFmtId="0" fontId="43" fillId="125" borderId="80" xfId="1886" applyFont="1" applyFill="1" applyBorder="1" applyAlignment="1">
      <alignment wrapText="1"/>
      <protection/>
    </xf>
    <xf numFmtId="0" fontId="23" fillId="125" borderId="73" xfId="0" applyFont="1" applyFill="1" applyBorder="1" applyAlignment="1" applyProtection="1">
      <alignment horizontal="left" vertical="center" wrapText="1"/>
      <protection locked="0"/>
    </xf>
    <xf numFmtId="0" fontId="43" fillId="125" borderId="72" xfId="1886" applyFont="1" applyFill="1" applyBorder="1" applyAlignment="1">
      <alignment wrapText="1"/>
      <protection/>
    </xf>
    <xf numFmtId="0" fontId="43" fillId="125" borderId="81" xfId="1886" applyFont="1" applyFill="1" applyBorder="1" applyAlignment="1">
      <alignment wrapText="1"/>
      <protection/>
    </xf>
    <xf numFmtId="0" fontId="43" fillId="125" borderId="90" xfId="1886" applyFont="1" applyFill="1" applyBorder="1" applyAlignment="1">
      <alignment wrapText="1"/>
      <protection/>
    </xf>
    <xf numFmtId="0" fontId="23" fillId="0" borderId="73" xfId="0" applyFont="1" applyFill="1" applyBorder="1" applyAlignment="1" applyProtection="1">
      <alignment horizontal="right" wrapText="1"/>
      <protection/>
    </xf>
    <xf numFmtId="1" fontId="23" fillId="125" borderId="87" xfId="0" applyNumberFormat="1" applyFont="1" applyFill="1" applyBorder="1" applyAlignment="1">
      <alignment horizontal="right" wrapText="1"/>
    </xf>
    <xf numFmtId="0" fontId="23" fillId="0" borderId="73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right" wrapText="1"/>
    </xf>
    <xf numFmtId="1" fontId="23" fillId="0" borderId="73" xfId="0" applyNumberFormat="1" applyFont="1" applyFill="1" applyBorder="1" applyAlignment="1">
      <alignment horizontal="right" wrapText="1"/>
    </xf>
    <xf numFmtId="0" fontId="23" fillId="0" borderId="73" xfId="0" applyFont="1" applyFill="1" applyBorder="1" applyAlignment="1">
      <alignment vertical="center" wrapText="1"/>
    </xf>
    <xf numFmtId="0" fontId="23" fillId="0" borderId="73" xfId="0" applyFont="1" applyFill="1" applyBorder="1" applyAlignment="1">
      <alignment vertical="top" wrapText="1"/>
    </xf>
    <xf numFmtId="0" fontId="23" fillId="0" borderId="73" xfId="0" applyFont="1" applyFill="1" applyBorder="1" applyAlignment="1">
      <alignment horizontal="left" vertical="top" wrapText="1"/>
    </xf>
    <xf numFmtId="0" fontId="124" fillId="0" borderId="73" xfId="0" applyFont="1" applyFill="1" applyBorder="1" applyAlignment="1">
      <alignment horizontal="left" vertical="center" wrapText="1"/>
    </xf>
    <xf numFmtId="0" fontId="23" fillId="0" borderId="72" xfId="0" applyFont="1" applyFill="1" applyBorder="1" applyAlignment="1">
      <alignment vertical="center" wrapText="1"/>
    </xf>
    <xf numFmtId="0" fontId="23" fillId="0" borderId="72" xfId="0" applyFont="1" applyFill="1" applyBorder="1" applyAlignment="1">
      <alignment horizontal="right" wrapText="1"/>
    </xf>
    <xf numFmtId="0" fontId="23" fillId="0" borderId="86" xfId="0" applyFont="1" applyFill="1" applyBorder="1" applyAlignment="1">
      <alignment vertical="center" wrapText="1"/>
    </xf>
    <xf numFmtId="0" fontId="23" fillId="0" borderId="86" xfId="0" applyFont="1" applyFill="1" applyBorder="1" applyAlignment="1">
      <alignment horizontal="right" wrapText="1"/>
    </xf>
    <xf numFmtId="0" fontId="19" fillId="0" borderId="65" xfId="0" applyFont="1" applyFill="1" applyBorder="1" applyAlignment="1">
      <alignment vertical="center" wrapText="1"/>
    </xf>
    <xf numFmtId="0" fontId="23" fillId="0" borderId="65" xfId="0" applyFont="1" applyFill="1" applyBorder="1" applyAlignment="1">
      <alignment horizontal="right" wrapText="1"/>
    </xf>
    <xf numFmtId="0" fontId="23" fillId="0" borderId="65" xfId="0" applyFont="1" applyFill="1" applyBorder="1" applyAlignment="1">
      <alignment vertical="center" wrapText="1"/>
    </xf>
    <xf numFmtId="1" fontId="23" fillId="0" borderId="65" xfId="0" applyNumberFormat="1" applyFont="1" applyFill="1" applyBorder="1" applyAlignment="1">
      <alignment horizontal="right" wrapText="1"/>
    </xf>
    <xf numFmtId="0" fontId="19" fillId="0" borderId="65" xfId="0" applyFont="1" applyFill="1" applyBorder="1" applyAlignment="1">
      <alignment horizontal="left" vertical="center" wrapText="1"/>
    </xf>
    <xf numFmtId="0" fontId="23" fillId="0" borderId="65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0" fillId="0" borderId="93" xfId="0" applyBorder="1" applyAlignment="1">
      <alignment/>
    </xf>
    <xf numFmtId="0" fontId="14" fillId="0" borderId="88" xfId="0" applyFont="1" applyFill="1" applyBorder="1" applyAlignment="1">
      <alignment horizontal="center" vertical="center" wrapText="1"/>
    </xf>
    <xf numFmtId="1" fontId="23" fillId="125" borderId="87" xfId="0" applyNumberFormat="1" applyFont="1" applyFill="1" applyBorder="1" applyAlignment="1">
      <alignment horizontal="right" wrapText="1"/>
    </xf>
    <xf numFmtId="0" fontId="23" fillId="0" borderId="73" xfId="837" applyFont="1" applyFill="1" applyBorder="1" applyAlignment="1">
      <alignment vertical="center" wrapText="1"/>
      <protection/>
    </xf>
    <xf numFmtId="0" fontId="23" fillId="125" borderId="87" xfId="0" applyFont="1" applyFill="1" applyBorder="1" applyAlignment="1">
      <alignment horizontal="right" wrapText="1"/>
    </xf>
    <xf numFmtId="1" fontId="23" fillId="125" borderId="94" xfId="0" applyNumberFormat="1" applyFont="1" applyFill="1" applyBorder="1" applyAlignment="1" applyProtection="1">
      <alignment horizontal="right" wrapText="1"/>
      <protection locked="0"/>
    </xf>
    <xf numFmtId="11" fontId="30" fillId="0" borderId="95" xfId="0" applyNumberFormat="1" applyFont="1" applyFill="1" applyBorder="1" applyAlignment="1">
      <alignment vertical="center" wrapText="1"/>
    </xf>
    <xf numFmtId="0" fontId="19" fillId="0" borderId="95" xfId="0" applyFont="1" applyFill="1" applyBorder="1" applyAlignment="1" applyProtection="1">
      <alignment vertical="top" textRotation="180" wrapText="1"/>
      <protection locked="0"/>
    </xf>
    <xf numFmtId="0" fontId="19" fillId="0" borderId="95" xfId="0" applyFont="1" applyFill="1" applyBorder="1" applyAlignment="1" applyProtection="1">
      <alignment vertical="top" wrapText="1"/>
      <protection locked="0"/>
    </xf>
    <xf numFmtId="0" fontId="29" fillId="0" borderId="95" xfId="0" applyFont="1" applyFill="1" applyBorder="1" applyAlignment="1" applyProtection="1">
      <alignment vertical="top" wrapText="1"/>
      <protection locked="0"/>
    </xf>
    <xf numFmtId="0" fontId="45" fillId="0" borderId="95" xfId="716" applyNumberFormat="1" applyFont="1" applyFill="1" applyBorder="1" applyAlignment="1" applyProtection="1">
      <alignment vertical="center" wrapText="1"/>
      <protection locked="0"/>
    </xf>
    <xf numFmtId="0" fontId="26" fillId="0" borderId="95" xfId="716" applyNumberFormat="1" applyFont="1" applyFill="1" applyBorder="1" applyAlignment="1" applyProtection="1">
      <alignment vertical="center" textRotation="180" wrapText="1"/>
      <protection locked="0"/>
    </xf>
    <xf numFmtId="0" fontId="19" fillId="0" borderId="95" xfId="0" applyFont="1" applyFill="1" applyBorder="1" applyAlignment="1" applyProtection="1">
      <alignment wrapText="1"/>
      <protection locked="0"/>
    </xf>
    <xf numFmtId="0" fontId="26" fillId="0" borderId="95" xfId="716" applyNumberFormat="1" applyFont="1" applyFill="1" applyBorder="1" applyAlignment="1" applyProtection="1">
      <alignment vertical="center" wrapText="1"/>
      <protection locked="0"/>
    </xf>
    <xf numFmtId="0" fontId="23" fillId="0" borderId="73" xfId="1910" applyFont="1" applyFill="1" applyBorder="1" applyAlignment="1">
      <alignment vertical="center" wrapText="1"/>
      <protection/>
    </xf>
    <xf numFmtId="0" fontId="23" fillId="0" borderId="96" xfId="837" applyFont="1" applyFill="1" applyBorder="1" applyAlignment="1">
      <alignment vertical="center" wrapText="1"/>
      <protection/>
    </xf>
    <xf numFmtId="0" fontId="46" fillId="0" borderId="65" xfId="0" applyFont="1" applyFill="1" applyBorder="1" applyAlignment="1">
      <alignment vertical="center" wrapText="1"/>
    </xf>
    <xf numFmtId="0" fontId="23" fillId="0" borderId="0" xfId="837" applyFont="1" applyFill="1" applyAlignment="1">
      <alignment vertical="center" wrapText="1"/>
      <protection/>
    </xf>
    <xf numFmtId="0" fontId="46" fillId="0" borderId="97" xfId="0" applyFont="1" applyFill="1" applyBorder="1" applyAlignment="1">
      <alignment horizontal="left" vertical="center" wrapText="1"/>
    </xf>
    <xf numFmtId="0" fontId="46" fillId="0" borderId="98" xfId="0" applyFont="1" applyFill="1" applyBorder="1" applyAlignment="1">
      <alignment horizontal="left" vertical="center" wrapText="1"/>
    </xf>
    <xf numFmtId="0" fontId="46" fillId="0" borderId="73" xfId="0" applyFont="1" applyFill="1" applyBorder="1" applyAlignment="1">
      <alignment horizontal="center" vertical="center" wrapText="1"/>
    </xf>
    <xf numFmtId="1" fontId="23" fillId="125" borderId="87" xfId="0" applyNumberFormat="1" applyFont="1" applyFill="1" applyBorder="1" applyAlignment="1">
      <alignment horizontal="right" wrapText="1"/>
    </xf>
    <xf numFmtId="0" fontId="23" fillId="68" borderId="73" xfId="0" applyFont="1" applyFill="1" applyBorder="1" applyAlignment="1" applyProtection="1">
      <alignment vertical="center" wrapText="1"/>
      <protection locked="0"/>
    </xf>
    <xf numFmtId="0" fontId="14" fillId="0" borderId="77" xfId="0" applyFont="1" applyFill="1" applyBorder="1" applyAlignment="1">
      <alignment horizontal="center" vertical="center" wrapText="1"/>
    </xf>
    <xf numFmtId="0" fontId="19" fillId="0" borderId="99" xfId="1885" applyFont="1" applyFill="1" applyBorder="1" applyAlignment="1" applyProtection="1">
      <alignment horizontal="left" vertical="center" wrapText="1"/>
      <protection/>
    </xf>
    <xf numFmtId="0" fontId="14" fillId="36" borderId="100" xfId="0" applyFont="1" applyFill="1" applyBorder="1" applyAlignment="1">
      <alignment horizontal="center" vertical="center" wrapText="1"/>
    </xf>
    <xf numFmtId="0" fontId="14" fillId="36" borderId="101" xfId="0" applyFont="1" applyFill="1" applyBorder="1" applyAlignment="1">
      <alignment horizontal="center" vertical="center" wrapText="1"/>
    </xf>
    <xf numFmtId="0" fontId="14" fillId="36" borderId="102" xfId="0" applyFont="1" applyFill="1" applyBorder="1" applyAlignment="1">
      <alignment horizontal="center" vertical="center" wrapText="1"/>
    </xf>
    <xf numFmtId="0" fontId="14" fillId="125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0" fontId="14" fillId="36" borderId="103" xfId="0" applyFont="1" applyFill="1" applyBorder="1" applyAlignment="1">
      <alignment horizontal="center" vertical="center" wrapText="1"/>
    </xf>
    <xf numFmtId="0" fontId="14" fillId="36" borderId="104" xfId="0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wrapText="1"/>
    </xf>
    <xf numFmtId="0" fontId="0" fillId="0" borderId="106" xfId="0" applyFill="1" applyBorder="1" applyAlignment="1">
      <alignment horizontal="center"/>
    </xf>
    <xf numFmtId="0" fontId="14" fillId="36" borderId="105" xfId="0" applyFont="1" applyFill="1" applyBorder="1" applyAlignment="1">
      <alignment horizontal="center" vertical="center" wrapText="1"/>
    </xf>
    <xf numFmtId="0" fontId="14" fillId="36" borderId="93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19" fillId="0" borderId="109" xfId="0" applyFont="1" applyFill="1" applyBorder="1" applyAlignment="1">
      <alignment horizontal="center" vertical="center" wrapText="1"/>
    </xf>
    <xf numFmtId="0" fontId="14" fillId="25" borderId="110" xfId="0" applyFont="1" applyFill="1" applyBorder="1" applyAlignment="1">
      <alignment vertical="center" wrapText="1"/>
    </xf>
    <xf numFmtId="0" fontId="14" fillId="126" borderId="0" xfId="0" applyFont="1" applyFill="1" applyBorder="1" applyAlignment="1">
      <alignment horizontal="center" vertical="center" wrapText="1"/>
    </xf>
    <xf numFmtId="0" fontId="19" fillId="0" borderId="111" xfId="0" applyFont="1" applyFill="1" applyBorder="1" applyAlignment="1">
      <alignment horizontal="center" vertical="center" wrapText="1"/>
    </xf>
    <xf numFmtId="0" fontId="19" fillId="0" borderId="112" xfId="0" applyFont="1" applyFill="1" applyBorder="1" applyAlignment="1">
      <alignment horizontal="center" vertical="center" wrapText="1"/>
    </xf>
    <xf numFmtId="0" fontId="14" fillId="126" borderId="5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9" fillId="0" borderId="113" xfId="0" applyFont="1" applyFill="1" applyBorder="1" applyAlignment="1">
      <alignment horizontal="center" vertical="center" wrapText="1"/>
    </xf>
    <xf numFmtId="0" fontId="0" fillId="0" borderId="114" xfId="0" applyBorder="1" applyAlignment="1">
      <alignment vertical="center" wrapText="1"/>
    </xf>
    <xf numFmtId="0" fontId="14" fillId="126" borderId="115" xfId="0" applyFont="1" applyFill="1" applyBorder="1" applyAlignment="1">
      <alignment horizontal="center" vertical="center" wrapText="1"/>
    </xf>
    <xf numFmtId="0" fontId="19" fillId="0" borderId="116" xfId="0" applyFont="1" applyFill="1" applyBorder="1" applyAlignment="1">
      <alignment horizontal="center" vertical="center" wrapText="1"/>
    </xf>
    <xf numFmtId="0" fontId="19" fillId="0" borderId="117" xfId="0" applyFont="1" applyFill="1" applyBorder="1" applyAlignment="1">
      <alignment horizontal="center" vertical="center" wrapText="1"/>
    </xf>
    <xf numFmtId="0" fontId="19" fillId="0" borderId="1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118" xfId="0" applyFont="1" applyFill="1" applyBorder="1" applyAlignment="1">
      <alignment horizontal="center" vertical="center"/>
    </xf>
    <xf numFmtId="0" fontId="19" fillId="0" borderId="119" xfId="0" applyFont="1" applyFill="1" applyBorder="1" applyAlignment="1">
      <alignment horizontal="center" vertical="center"/>
    </xf>
    <xf numFmtId="0" fontId="19" fillId="0" borderId="120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 wrapText="1"/>
    </xf>
    <xf numFmtId="0" fontId="14" fillId="0" borderId="122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14" fillId="126" borderId="57" xfId="0" applyFont="1" applyFill="1" applyBorder="1" applyAlignment="1">
      <alignment horizontal="center" vertical="center" wrapText="1"/>
    </xf>
    <xf numFmtId="0" fontId="19" fillId="0" borderId="124" xfId="0" applyFont="1" applyFill="1" applyBorder="1" applyAlignment="1">
      <alignment horizontal="center" vertical="center"/>
    </xf>
    <xf numFmtId="0" fontId="19" fillId="0" borderId="125" xfId="0" applyFont="1" applyFill="1" applyBorder="1" applyAlignment="1">
      <alignment horizontal="center" vertical="center"/>
    </xf>
    <xf numFmtId="0" fontId="14" fillId="0" borderId="126" xfId="0" applyFont="1" applyFill="1" applyBorder="1" applyAlignment="1">
      <alignment horizontal="center" vertical="center" wrapText="1"/>
    </xf>
    <xf numFmtId="0" fontId="14" fillId="0" borderId="127" xfId="0" applyFont="1" applyFill="1" applyBorder="1" applyAlignment="1">
      <alignment horizontal="center" vertical="center" wrapText="1"/>
    </xf>
    <xf numFmtId="0" fontId="14" fillId="0" borderId="128" xfId="0" applyFont="1" applyFill="1" applyBorder="1" applyAlignment="1">
      <alignment horizontal="center" vertical="center" wrapText="1"/>
    </xf>
    <xf numFmtId="0" fontId="14" fillId="0" borderId="129" xfId="0" applyFont="1" applyFill="1" applyBorder="1" applyAlignment="1">
      <alignment horizontal="center" vertical="center" wrapText="1"/>
    </xf>
    <xf numFmtId="0" fontId="14" fillId="127" borderId="0" xfId="0" applyFont="1" applyFill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/>
    </xf>
    <xf numFmtId="0" fontId="0" fillId="0" borderId="130" xfId="0" applyBorder="1" applyAlignment="1">
      <alignment/>
    </xf>
    <xf numFmtId="0" fontId="14" fillId="0" borderId="131" xfId="0" applyFont="1" applyFill="1" applyBorder="1" applyAlignment="1">
      <alignment horizontal="center" vertical="center" wrapText="1"/>
    </xf>
    <xf numFmtId="0" fontId="19" fillId="0" borderId="97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/>
    </xf>
    <xf numFmtId="0" fontId="19" fillId="0" borderId="132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29" fillId="128" borderId="43" xfId="1885" applyFont="1" applyFill="1" applyBorder="1" applyAlignment="1" applyProtection="1">
      <alignment horizontal="center" vertical="center" wrapText="1"/>
      <protection locked="0"/>
    </xf>
    <xf numFmtId="0" fontId="14" fillId="36" borderId="133" xfId="1885" applyFont="1" applyFill="1" applyBorder="1" applyAlignment="1" applyProtection="1">
      <alignment vertical="center"/>
      <protection locked="0"/>
    </xf>
    <xf numFmtId="0" fontId="14" fillId="36" borderId="0" xfId="1885" applyFont="1" applyFill="1" applyBorder="1" applyAlignment="1" applyProtection="1">
      <alignment vertical="center"/>
      <protection locked="0"/>
    </xf>
    <xf numFmtId="0" fontId="14" fillId="36" borderId="134" xfId="1885" applyFont="1" applyFill="1" applyBorder="1" applyAlignment="1" applyProtection="1">
      <alignment vertical="center"/>
      <protection locked="0"/>
    </xf>
    <xf numFmtId="0" fontId="14" fillId="36" borderId="50" xfId="1885" applyFont="1" applyFill="1" applyBorder="1" applyAlignment="1" applyProtection="1">
      <alignment vertical="center"/>
      <protection locked="0"/>
    </xf>
    <xf numFmtId="0" fontId="14" fillId="36" borderId="54" xfId="1885" applyFont="1" applyFill="1" applyBorder="1" applyAlignment="1" applyProtection="1">
      <alignment vertical="center"/>
      <protection locked="0"/>
    </xf>
    <xf numFmtId="0" fontId="14" fillId="36" borderId="0" xfId="1885" applyFont="1" applyFill="1" applyBorder="1" applyAlignment="1" applyProtection="1">
      <alignment horizontal="center" vertical="center" wrapText="1"/>
      <protection/>
    </xf>
    <xf numFmtId="0" fontId="29" fillId="89" borderId="43" xfId="1885" applyFont="1" applyFill="1" applyBorder="1" applyAlignment="1" applyProtection="1">
      <alignment horizontal="center" vertical="center" wrapText="1"/>
      <protection locked="0"/>
    </xf>
    <xf numFmtId="0" fontId="19" fillId="0" borderId="42" xfId="1885" applyFont="1" applyFill="1" applyBorder="1" applyAlignment="1" applyProtection="1">
      <alignment horizontal="center" vertical="center" wrapText="1"/>
      <protection locked="0"/>
    </xf>
    <xf numFmtId="0" fontId="19" fillId="0" borderId="55" xfId="1885" applyFont="1" applyFill="1" applyBorder="1" applyAlignment="1" applyProtection="1">
      <alignment vertical="center" wrapText="1"/>
      <protection/>
    </xf>
    <xf numFmtId="0" fontId="30" fillId="0" borderId="135" xfId="1885" applyFont="1" applyFill="1" applyBorder="1" applyAlignment="1" applyProtection="1">
      <alignment horizontal="center" vertical="center" wrapText="1"/>
      <protection/>
    </xf>
    <xf numFmtId="0" fontId="30" fillId="0" borderId="136" xfId="1885" applyFont="1" applyFill="1" applyBorder="1" applyAlignment="1" applyProtection="1">
      <alignment horizontal="center" vertical="center" wrapText="1"/>
      <protection/>
    </xf>
    <xf numFmtId="0" fontId="30" fillId="0" borderId="137" xfId="1885" applyFont="1" applyFill="1" applyBorder="1" applyAlignment="1" applyProtection="1">
      <alignment horizontal="center" vertical="center" wrapText="1"/>
      <protection/>
    </xf>
    <xf numFmtId="0" fontId="31" fillId="0" borderId="138" xfId="1885" applyFont="1" applyFill="1" applyBorder="1" applyAlignment="1">
      <alignment horizontal="center" vertical="center" wrapText="1"/>
      <protection/>
    </xf>
    <xf numFmtId="0" fontId="31" fillId="0" borderId="139" xfId="1885" applyFont="1" applyFill="1" applyBorder="1" applyAlignment="1">
      <alignment horizontal="center" vertical="center" wrapText="1"/>
      <protection/>
    </xf>
    <xf numFmtId="0" fontId="19" fillId="0" borderId="63" xfId="1885" applyFont="1" applyFill="1" applyBorder="1" applyAlignment="1" applyProtection="1">
      <alignment vertical="center" wrapText="1"/>
      <protection/>
    </xf>
    <xf numFmtId="0" fontId="30" fillId="0" borderId="140" xfId="1885" applyFont="1" applyFill="1" applyBorder="1" applyAlignment="1" applyProtection="1">
      <alignment horizontal="center" vertical="center" wrapText="1"/>
      <protection/>
    </xf>
    <xf numFmtId="0" fontId="14" fillId="36" borderId="141" xfId="1885" applyFont="1" applyFill="1" applyBorder="1" applyAlignment="1" applyProtection="1">
      <alignment vertical="center"/>
      <protection locked="0"/>
    </xf>
    <xf numFmtId="0" fontId="19" fillId="0" borderId="75" xfId="1885" applyFont="1" applyFill="1" applyBorder="1" applyAlignment="1" applyProtection="1">
      <alignment horizontal="left" vertical="center" wrapText="1"/>
      <protection/>
    </xf>
    <xf numFmtId="0" fontId="31" fillId="0" borderId="140" xfId="1885" applyFont="1" applyFill="1" applyBorder="1" applyAlignment="1">
      <alignment horizontal="center" vertical="center" wrapText="1"/>
      <protection/>
    </xf>
    <xf numFmtId="0" fontId="29" fillId="0" borderId="66" xfId="1885" applyFont="1" applyFill="1" applyBorder="1" applyAlignment="1" applyProtection="1">
      <alignment horizontal="center" vertical="center" wrapText="1"/>
      <protection locked="0"/>
    </xf>
    <xf numFmtId="0" fontId="32" fillId="0" borderId="142" xfId="1885" applyFont="1" applyFill="1" applyBorder="1" applyAlignment="1" applyProtection="1">
      <alignment horizontal="center" vertical="center"/>
      <protection locked="0"/>
    </xf>
    <xf numFmtId="0" fontId="14" fillId="0" borderId="143" xfId="1885" applyFont="1" applyFill="1" applyBorder="1" applyAlignment="1" applyProtection="1">
      <alignment horizontal="center" vertical="center"/>
      <protection locked="0"/>
    </xf>
    <xf numFmtId="0" fontId="14" fillId="0" borderId="144" xfId="1885" applyFont="1" applyFill="1" applyBorder="1" applyAlignment="1" applyProtection="1">
      <alignment horizontal="center" vertical="center"/>
      <protection locked="0"/>
    </xf>
    <xf numFmtId="0" fontId="19" fillId="0" borderId="145" xfId="0" applyFont="1" applyFill="1" applyBorder="1" applyAlignment="1">
      <alignment horizontal="center" vertical="center"/>
    </xf>
    <xf numFmtId="0" fontId="29" fillId="0" borderId="105" xfId="1885" applyFont="1" applyFill="1" applyBorder="1" applyAlignment="1" applyProtection="1">
      <alignment horizontal="center" vertical="center" wrapText="1"/>
      <protection locked="0"/>
    </xf>
    <xf numFmtId="0" fontId="29" fillId="0" borderId="105" xfId="1885" applyFont="1" applyFill="1" applyBorder="1" applyAlignment="1" applyProtection="1">
      <alignment horizontal="center" vertical="center"/>
      <protection locked="0"/>
    </xf>
    <xf numFmtId="0" fontId="19" fillId="36" borderId="146" xfId="1885" applyFont="1" applyFill="1" applyBorder="1" applyAlignment="1" applyProtection="1">
      <alignment vertical="center"/>
      <protection locked="0"/>
    </xf>
    <xf numFmtId="0" fontId="14" fillId="36" borderId="86" xfId="0" applyFont="1" applyFill="1" applyBorder="1" applyAlignment="1">
      <alignment horizontal="center" vertical="center"/>
    </xf>
    <xf numFmtId="0" fontId="14" fillId="36" borderId="86" xfId="1885" applyFont="1" applyFill="1" applyBorder="1" applyAlignment="1" applyProtection="1">
      <alignment vertical="center"/>
      <protection locked="0"/>
    </xf>
    <xf numFmtId="0" fontId="46" fillId="0" borderId="111" xfId="0" applyFont="1" applyFill="1" applyBorder="1" applyAlignment="1">
      <alignment horizontal="left" vertical="center" wrapText="1"/>
    </xf>
    <xf numFmtId="1" fontId="23" fillId="125" borderId="87" xfId="0" applyNumberFormat="1" applyFont="1" applyFill="1" applyBorder="1" applyAlignment="1">
      <alignment horizontal="right" wrapText="1"/>
    </xf>
    <xf numFmtId="0" fontId="125" fillId="129" borderId="42" xfId="0" applyFont="1" applyFill="1" applyBorder="1" applyAlignment="1" applyProtection="1">
      <alignment horizontal="center" vertical="center" wrapText="1"/>
      <protection locked="0"/>
    </xf>
    <xf numFmtId="0" fontId="125" fillId="129" borderId="43" xfId="0" applyFont="1" applyFill="1" applyBorder="1" applyAlignment="1">
      <alignment horizontal="left" vertical="center" wrapText="1"/>
    </xf>
    <xf numFmtId="0" fontId="23" fillId="130" borderId="73" xfId="0" applyFont="1" applyFill="1" applyBorder="1" applyAlignment="1">
      <alignment horizontal="left" vertical="center" wrapText="1"/>
    </xf>
    <xf numFmtId="0" fontId="23" fillId="130" borderId="73" xfId="0" applyFont="1" applyFill="1" applyBorder="1" applyAlignment="1">
      <alignment horizontal="right" wrapText="1"/>
    </xf>
    <xf numFmtId="0" fontId="23" fillId="130" borderId="73" xfId="0" applyFont="1" applyFill="1" applyBorder="1" applyAlignment="1">
      <alignment horizontal="left" vertical="top" wrapText="1"/>
    </xf>
    <xf numFmtId="0" fontId="124" fillId="130" borderId="73" xfId="0" applyFont="1" applyFill="1" applyBorder="1" applyAlignment="1">
      <alignment horizontal="left" vertical="center" wrapText="1"/>
    </xf>
    <xf numFmtId="0" fontId="23" fillId="130" borderId="73" xfId="0" applyFont="1" applyFill="1" applyBorder="1" applyAlignment="1">
      <alignment vertical="center" wrapText="1"/>
    </xf>
    <xf numFmtId="0" fontId="23" fillId="130" borderId="0" xfId="837" applyFont="1" applyFill="1" applyAlignment="1">
      <alignment vertical="center" wrapText="1"/>
      <protection/>
    </xf>
    <xf numFmtId="0" fontId="46" fillId="130" borderId="97" xfId="0" applyFont="1" applyFill="1" applyBorder="1" applyAlignment="1">
      <alignment horizontal="left" vertical="center" wrapText="1"/>
    </xf>
    <xf numFmtId="0" fontId="32" fillId="130" borderId="63" xfId="837" applyFont="1" applyFill="1" applyBorder="1" applyAlignment="1">
      <alignment vertical="center" wrapText="1"/>
      <protection/>
    </xf>
    <xf numFmtId="0" fontId="23" fillId="130" borderId="0" xfId="0" applyFont="1" applyFill="1" applyBorder="1" applyAlignment="1" applyProtection="1">
      <alignment vertical="center" wrapText="1"/>
      <protection locked="0"/>
    </xf>
    <xf numFmtId="174" fontId="32" fillId="130" borderId="63" xfId="672" applyNumberFormat="1" applyFont="1" applyFill="1" applyBorder="1" applyAlignment="1">
      <alignment vertical="center" wrapText="1"/>
      <protection/>
    </xf>
    <xf numFmtId="0" fontId="32" fillId="130" borderId="63" xfId="1912" applyFont="1" applyFill="1" applyBorder="1" applyAlignment="1">
      <alignment vertical="center" wrapText="1"/>
      <protection/>
    </xf>
    <xf numFmtId="0" fontId="14" fillId="131" borderId="65" xfId="0" applyFont="1" applyFill="1" applyBorder="1" applyAlignment="1">
      <alignment horizontal="center" vertical="center" wrapText="1"/>
    </xf>
    <xf numFmtId="16" fontId="126" fillId="0" borderId="95" xfId="675" applyNumberFormat="1" applyFont="1" applyFill="1" applyBorder="1" applyAlignment="1" applyProtection="1">
      <alignment horizontal="center" vertical="center" wrapText="1"/>
      <protection locked="0"/>
    </xf>
    <xf numFmtId="16" fontId="126" fillId="0" borderId="0" xfId="675" applyNumberFormat="1" applyFont="1" applyFill="1" applyBorder="1" applyAlignment="1" applyProtection="1">
      <alignment horizontal="center" vertical="center" wrapText="1"/>
      <protection locked="0"/>
    </xf>
    <xf numFmtId="0" fontId="23" fillId="123" borderId="147" xfId="0" applyFont="1" applyFill="1" applyBorder="1" applyAlignment="1" applyProtection="1">
      <alignment horizontal="center" vertical="center" wrapText="1"/>
      <protection locked="0"/>
    </xf>
    <xf numFmtId="0" fontId="23" fillId="123" borderId="148" xfId="0" applyFont="1" applyFill="1" applyBorder="1" applyAlignment="1" applyProtection="1">
      <alignment horizontal="center" vertical="center" wrapText="1"/>
      <protection locked="0"/>
    </xf>
    <xf numFmtId="0" fontId="23" fillId="123" borderId="149" xfId="0" applyFont="1" applyFill="1" applyBorder="1" applyAlignment="1" applyProtection="1">
      <alignment horizontal="center" vertical="center" wrapText="1"/>
      <protection locked="0"/>
    </xf>
    <xf numFmtId="0" fontId="23" fillId="123" borderId="150" xfId="0" applyFont="1" applyFill="1" applyBorder="1" applyAlignment="1" applyProtection="1">
      <alignment horizontal="center" vertical="center" wrapText="1"/>
      <protection locked="0"/>
    </xf>
    <xf numFmtId="0" fontId="46" fillId="130" borderId="73" xfId="0" applyFont="1" applyFill="1" applyBorder="1" applyAlignment="1">
      <alignment horizontal="left" vertical="center" wrapText="1"/>
    </xf>
    <xf numFmtId="0" fontId="46" fillId="130" borderId="73" xfId="0" applyFont="1" applyFill="1" applyBorder="1" applyAlignment="1">
      <alignment vertical="center" wrapText="1"/>
    </xf>
    <xf numFmtId="0" fontId="47" fillId="0" borderId="0" xfId="837" applyFont="1" applyFill="1" applyAlignment="1">
      <alignment vertical="center" wrapText="1"/>
      <protection/>
    </xf>
    <xf numFmtId="0" fontId="47" fillId="130" borderId="0" xfId="837" applyFont="1" applyFill="1" applyAlignment="1">
      <alignment vertical="center" wrapText="1"/>
      <protection/>
    </xf>
    <xf numFmtId="0" fontId="46" fillId="0" borderId="73" xfId="0" applyFont="1" applyFill="1" applyBorder="1" applyAlignment="1">
      <alignment vertical="center" wrapText="1"/>
    </xf>
    <xf numFmtId="0" fontId="123" fillId="124" borderId="151" xfId="0" applyFont="1" applyFill="1" applyBorder="1" applyAlignment="1" applyProtection="1">
      <alignment horizontal="center" vertical="center" wrapText="1"/>
      <protection locked="0"/>
    </xf>
    <xf numFmtId="0" fontId="123" fillId="124" borderId="50" xfId="0" applyFont="1" applyFill="1" applyBorder="1" applyAlignment="1" applyProtection="1">
      <alignment horizontal="center" vertical="center" wrapText="1"/>
      <protection locked="0"/>
    </xf>
    <xf numFmtId="0" fontId="127" fillId="0" borderId="73" xfId="0" applyFont="1" applyFill="1" applyBorder="1" applyAlignment="1">
      <alignment vertical="center" wrapText="1"/>
    </xf>
    <xf numFmtId="0" fontId="127" fillId="0" borderId="73" xfId="0" applyFont="1" applyFill="1" applyBorder="1" applyAlignment="1">
      <alignment horizontal="left" vertical="center" wrapText="1"/>
    </xf>
    <xf numFmtId="0" fontId="46" fillId="0" borderId="73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right" wrapText="1"/>
    </xf>
    <xf numFmtId="0" fontId="23" fillId="0" borderId="74" xfId="0" applyFont="1" applyFill="1" applyBorder="1" applyAlignment="1">
      <alignment horizontal="right" wrapText="1"/>
    </xf>
    <xf numFmtId="0" fontId="23" fillId="0" borderId="88" xfId="0" applyFont="1" applyFill="1" applyBorder="1" applyAlignment="1">
      <alignment horizontal="right" wrapText="1"/>
    </xf>
    <xf numFmtId="1" fontId="23" fillId="125" borderId="87" xfId="0" applyNumberFormat="1" applyFont="1" applyFill="1" applyBorder="1" applyAlignment="1">
      <alignment horizontal="right" wrapText="1"/>
    </xf>
    <xf numFmtId="1" fontId="23" fillId="0" borderId="73" xfId="0" applyNumberFormat="1" applyFont="1" applyFill="1" applyBorder="1" applyAlignment="1">
      <alignment horizontal="right" wrapText="1"/>
    </xf>
    <xf numFmtId="0" fontId="27" fillId="4" borderId="151" xfId="0" applyFont="1" applyFill="1" applyBorder="1" applyAlignment="1" applyProtection="1">
      <alignment horizontal="center" vertical="center" wrapText="1"/>
      <protection locked="0"/>
    </xf>
    <xf numFmtId="0" fontId="27" fillId="4" borderId="50" xfId="0" applyFont="1" applyFill="1" applyBorder="1" applyAlignment="1" applyProtection="1">
      <alignment horizontal="center" vertical="center" wrapText="1"/>
      <protection locked="0"/>
    </xf>
    <xf numFmtId="0" fontId="21" fillId="132" borderId="152" xfId="675" applyNumberFormat="1" applyFont="1" applyFill="1" applyBorder="1" applyAlignment="1" applyProtection="1">
      <alignment horizontal="center" vertical="center" wrapText="1"/>
      <protection locked="0"/>
    </xf>
    <xf numFmtId="0" fontId="21" fillId="132" borderId="153" xfId="675" applyNumberFormat="1" applyFont="1" applyFill="1" applyBorder="1" applyAlignment="1" applyProtection="1">
      <alignment horizontal="center" vertical="center" wrapText="1"/>
      <protection locked="0"/>
    </xf>
    <xf numFmtId="0" fontId="21" fillId="132" borderId="154" xfId="675" applyNumberFormat="1" applyFont="1" applyFill="1" applyBorder="1" applyAlignment="1" applyProtection="1">
      <alignment horizontal="center" vertical="center" wrapText="1"/>
      <protection locked="0"/>
    </xf>
    <xf numFmtId="0" fontId="23" fillId="130" borderId="74" xfId="0" applyFont="1" applyFill="1" applyBorder="1" applyAlignment="1">
      <alignment horizontal="left" vertical="center" wrapText="1"/>
    </xf>
    <xf numFmtId="0" fontId="23" fillId="130" borderId="88" xfId="0" applyFont="1" applyFill="1" applyBorder="1" applyAlignment="1">
      <alignment horizontal="left" vertical="center" wrapText="1"/>
    </xf>
    <xf numFmtId="0" fontId="21" fillId="132" borderId="40" xfId="675" applyNumberFormat="1" applyFont="1" applyFill="1" applyBorder="1" applyAlignment="1" applyProtection="1">
      <alignment horizontal="center" vertical="center" wrapText="1"/>
      <protection locked="0"/>
    </xf>
    <xf numFmtId="0" fontId="127" fillId="130" borderId="73" xfId="0" applyFont="1" applyFill="1" applyBorder="1" applyAlignment="1">
      <alignment vertical="center" wrapText="1"/>
    </xf>
    <xf numFmtId="0" fontId="27" fillId="4" borderId="51" xfId="0" applyFont="1" applyFill="1" applyBorder="1" applyAlignment="1" applyProtection="1">
      <alignment horizontal="center" vertical="center" wrapText="1"/>
      <protection locked="0"/>
    </xf>
    <xf numFmtId="0" fontId="123" fillId="124" borderId="51" xfId="0" applyFont="1" applyFill="1" applyBorder="1" applyAlignment="1" applyProtection="1">
      <alignment horizontal="center" vertical="center" wrapText="1"/>
      <protection locked="0"/>
    </xf>
    <xf numFmtId="0" fontId="30" fillId="125" borderId="73" xfId="0" applyFont="1" applyFill="1" applyBorder="1" applyAlignment="1">
      <alignment vertical="center" wrapText="1"/>
    </xf>
    <xf numFmtId="0" fontId="30" fillId="125" borderId="73" xfId="0" applyFont="1" applyFill="1" applyBorder="1" applyAlignment="1">
      <alignment horizontal="left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130" borderId="88" xfId="0" applyFont="1" applyFill="1" applyBorder="1" applyAlignment="1">
      <alignment horizontal="center" vertical="center" wrapText="1"/>
    </xf>
    <xf numFmtId="0" fontId="46" fillId="0" borderId="73" xfId="0" applyFont="1" applyFill="1" applyBorder="1" applyAlignment="1">
      <alignment horizontal="center" vertical="center" wrapText="1"/>
    </xf>
    <xf numFmtId="0" fontId="46" fillId="130" borderId="73" xfId="0" applyFont="1" applyFill="1" applyBorder="1" applyAlignment="1">
      <alignment horizontal="center" vertical="center" wrapText="1"/>
    </xf>
    <xf numFmtId="0" fontId="46" fillId="130" borderId="73" xfId="0" applyFont="1" applyFill="1" applyBorder="1" applyAlignment="1">
      <alignment horizontal="center" vertical="center"/>
    </xf>
    <xf numFmtId="0" fontId="19" fillId="0" borderId="44" xfId="1885" applyFont="1" applyFill="1" applyBorder="1" applyAlignment="1" applyProtection="1">
      <alignment horizontal="left" vertical="center" wrapText="1"/>
      <protection/>
    </xf>
    <xf numFmtId="0" fontId="19" fillId="0" borderId="46" xfId="1885" applyFont="1" applyFill="1" applyBorder="1" applyAlignment="1" applyProtection="1">
      <alignment horizontal="left" vertical="center" wrapText="1"/>
      <protection/>
    </xf>
    <xf numFmtId="0" fontId="19" fillId="0" borderId="42" xfId="1885" applyFont="1" applyFill="1" applyBorder="1" applyAlignment="1" applyProtection="1">
      <alignment horizontal="left" vertical="center" wrapText="1"/>
      <protection/>
    </xf>
    <xf numFmtId="0" fontId="33" fillId="0" borderId="54" xfId="1885" applyFont="1" applyFill="1" applyBorder="1" applyAlignment="1" applyProtection="1">
      <alignment horizontal="right" vertical="center"/>
      <protection/>
    </xf>
    <xf numFmtId="173" fontId="36" fillId="0" borderId="40" xfId="649" applyNumberFormat="1" applyFont="1" applyFill="1" applyBorder="1" applyAlignment="1" applyProtection="1">
      <alignment horizontal="center" vertical="center"/>
      <protection/>
    </xf>
    <xf numFmtId="0" fontId="34" fillId="0" borderId="40" xfId="1885" applyFont="1" applyFill="1" applyBorder="1" applyAlignment="1">
      <alignment horizontal="center" vertical="center"/>
      <protection/>
    </xf>
    <xf numFmtId="0" fontId="34" fillId="0" borderId="56" xfId="1885" applyFont="1" applyFill="1" applyBorder="1" applyAlignment="1">
      <alignment horizontal="center" vertical="center"/>
      <protection/>
    </xf>
    <xf numFmtId="0" fontId="19" fillId="0" borderId="76" xfId="1885" applyFont="1" applyFill="1" applyBorder="1" applyAlignment="1" applyProtection="1">
      <alignment horizontal="left" vertical="center" wrapText="1"/>
      <protection/>
    </xf>
    <xf numFmtId="0" fontId="19" fillId="0" borderId="115" xfId="1885" applyFont="1" applyFill="1" applyBorder="1" applyAlignment="1" applyProtection="1">
      <alignment horizontal="left" vertical="center" wrapText="1"/>
      <protection/>
    </xf>
    <xf numFmtId="0" fontId="19" fillId="0" borderId="48" xfId="1885" applyFont="1" applyFill="1" applyBorder="1" applyAlignment="1" applyProtection="1">
      <alignment horizontal="left" vertical="center" wrapText="1"/>
      <protection/>
    </xf>
    <xf numFmtId="0" fontId="19" fillId="0" borderId="99" xfId="1885" applyFont="1" applyFill="1" applyBorder="1" applyAlignment="1" applyProtection="1">
      <alignment horizontal="left" vertical="center" wrapText="1"/>
      <protection/>
    </xf>
    <xf numFmtId="0" fontId="28" fillId="0" borderId="155" xfId="1885" applyFont="1" applyFill="1" applyBorder="1" applyAlignment="1" applyProtection="1">
      <alignment horizontal="center" vertical="center"/>
      <protection/>
    </xf>
    <xf numFmtId="0" fontId="19" fillId="0" borderId="156" xfId="1885" applyFont="1" applyFill="1" applyBorder="1" applyAlignment="1" applyProtection="1">
      <alignment horizontal="left" vertical="center" wrapText="1"/>
      <protection/>
    </xf>
    <xf numFmtId="0" fontId="28" fillId="0" borderId="40" xfId="1885" applyFont="1" applyFill="1" applyBorder="1" applyAlignment="1" applyProtection="1">
      <alignment horizontal="center" vertical="center"/>
      <protection/>
    </xf>
    <xf numFmtId="0" fontId="19" fillId="0" borderId="157" xfId="1885" applyFont="1" applyFill="1" applyBorder="1" applyAlignment="1" applyProtection="1">
      <alignment horizontal="center" vertical="center"/>
      <protection/>
    </xf>
    <xf numFmtId="0" fontId="19" fillId="0" borderId="158" xfId="1885" applyFont="1" applyFill="1" applyBorder="1" applyAlignment="1" applyProtection="1">
      <alignment horizontal="center" vertical="center"/>
      <protection/>
    </xf>
    <xf numFmtId="0" fontId="19" fillId="0" borderId="159" xfId="1885" applyFont="1" applyFill="1" applyBorder="1" applyAlignment="1" applyProtection="1">
      <alignment horizontal="center" vertical="center"/>
      <protection/>
    </xf>
    <xf numFmtId="0" fontId="41" fillId="0" borderId="160" xfId="0" applyFont="1" applyFill="1" applyBorder="1" applyAlignment="1">
      <alignment horizontal="center" vertical="center" wrapText="1"/>
    </xf>
    <xf numFmtId="0" fontId="41" fillId="0" borderId="161" xfId="0" applyFont="1" applyFill="1" applyBorder="1" applyAlignment="1">
      <alignment horizontal="center" vertical="center" wrapText="1"/>
    </xf>
  </cellXfs>
  <cellStyles count="1952">
    <cellStyle name="Normal" xfId="0"/>
    <cellStyle name="??????????????" xfId="15"/>
    <cellStyle name="?????????????? 1" xfId="16"/>
    <cellStyle name="?????????????? 1 2" xfId="17"/>
    <cellStyle name="?????????????? 1 2 2" xfId="18"/>
    <cellStyle name="?????????????? 1 3" xfId="19"/>
    <cellStyle name="?????????????? 2" xfId="20"/>
    <cellStyle name="?????????????? 2 10" xfId="21"/>
    <cellStyle name="?????????????? 2 2" xfId="22"/>
    <cellStyle name="?????????????? 2 2 2" xfId="23"/>
    <cellStyle name="?????????????? 2 2 2 2" xfId="24"/>
    <cellStyle name="?????????????? 2 2 2 2 2" xfId="25"/>
    <cellStyle name="?????????????? 2 3" xfId="26"/>
    <cellStyle name="?????????????? 2 4" xfId="27"/>
    <cellStyle name="?????????????? 2 4 2" xfId="28"/>
    <cellStyle name="?????????????? 2 5" xfId="29"/>
    <cellStyle name="?????????????? 2 6" xfId="30"/>
    <cellStyle name="?????????????? 2 7" xfId="31"/>
    <cellStyle name="?????????????? 2 8" xfId="32"/>
    <cellStyle name="?????????????? 2 9" xfId="33"/>
    <cellStyle name="?????????????? 3" xfId="34"/>
    <cellStyle name="?????????????? 3 10" xfId="35"/>
    <cellStyle name="?????????????? 3 2" xfId="36"/>
    <cellStyle name="?????????????? 3 2 2" xfId="37"/>
    <cellStyle name="?????????????? 3 2 2 2" xfId="38"/>
    <cellStyle name="?????????????? 3 2 3" xfId="39"/>
    <cellStyle name="?????????????? 3 3" xfId="40"/>
    <cellStyle name="?????????????? 3 3 2" xfId="41"/>
    <cellStyle name="?????????????? 3 4" xfId="42"/>
    <cellStyle name="?????????????? 3 4 2" xfId="43"/>
    <cellStyle name="?????????????? 3 5" xfId="44"/>
    <cellStyle name="?????????????? 3 5 2" xfId="45"/>
    <cellStyle name="?????????????? 3 6" xfId="46"/>
    <cellStyle name="?????????????? 3 6 2" xfId="47"/>
    <cellStyle name="?????????????? 3 7" xfId="48"/>
    <cellStyle name="?????????????? 3 7 2" xfId="49"/>
    <cellStyle name="?????????????? 3 8" xfId="50"/>
    <cellStyle name="?????????????? 3 8 2" xfId="51"/>
    <cellStyle name="?????????????? 3 9" xfId="52"/>
    <cellStyle name="?????????????? 3 9 2" xfId="53"/>
    <cellStyle name="?????????????? 4" xfId="54"/>
    <cellStyle name="??????????獭牯㈠ʓ&#13;&amp;䌀" xfId="55"/>
    <cellStyle name="??????????獭牯㈠ʓ&#13;&amp;䌀 2" xfId="56"/>
    <cellStyle name="??????????獭牯㈠ʓ&#13;&amp;䌀 2 2" xfId="57"/>
    <cellStyle name="??????????獭牯㈠ʓ&#13;&amp;䌀 3" xfId="58"/>
    <cellStyle name="??????????獭牯㈠ʓ&#13;&amp;䌀 4" xfId="59"/>
    <cellStyle name="??????????獭牯㈠ʓ&#13;&amp;䌀 5" xfId="60"/>
    <cellStyle name="??????????獭牯㈠ʓ&#13;&amp;䌀 6" xfId="61"/>
    <cellStyle name="??????????獭牯㈠ʓ&#13;&amp;䌀 7" xfId="62"/>
    <cellStyle name="??????????獭牯㈠ʓ&#13;&amp;䌀 8" xfId="63"/>
    <cellStyle name="?????????܀?敂楶整鍬ࠂ⌀̀?" xfId="64"/>
    <cellStyle name="?????????܀?敂楶整鍬ࠂ⌀̀? 2" xfId="65"/>
    <cellStyle name="?????????ጀĀ????????" xfId="66"/>
    <cellStyle name="?????????ጀĀ???????? 1" xfId="67"/>
    <cellStyle name="?????????ጀĀ???????? 1 2" xfId="68"/>
    <cellStyle name="?????????ጀĀ???????? 1 2 2" xfId="69"/>
    <cellStyle name="?????????ጀĀ???????? 1 3" xfId="70"/>
    <cellStyle name="?????????ጀĀ???????? 1 4" xfId="71"/>
    <cellStyle name="?????????ጀĀ???????? 1 5" xfId="72"/>
    <cellStyle name="?????????ጀĀ???????? 1 6" xfId="73"/>
    <cellStyle name="?????????ጀĀ???????? 1 7" xfId="74"/>
    <cellStyle name="?????????ጀĀ???????? 1 8" xfId="75"/>
    <cellStyle name="?????????ጀĀ???????? 10" xfId="76"/>
    <cellStyle name="?????????ጀĀ???????? 10 10" xfId="77"/>
    <cellStyle name="?????????ጀĀ???????? 10 2" xfId="78"/>
    <cellStyle name="?????????ጀĀ???????? 10 2 2" xfId="79"/>
    <cellStyle name="?????????ጀĀ???????? 10 2 2 2" xfId="80"/>
    <cellStyle name="?????????ጀĀ???????? 10 2 2 2 2" xfId="81"/>
    <cellStyle name="?????????ጀĀ???????? 10 2 2 3" xfId="82"/>
    <cellStyle name="?????????ጀĀ???????? 10 2 3" xfId="83"/>
    <cellStyle name="?????????ጀĀ???????? 10 3" xfId="84"/>
    <cellStyle name="?????????ጀĀ???????? 10 3 2" xfId="85"/>
    <cellStyle name="?????????ጀĀ???????? 10 4" xfId="86"/>
    <cellStyle name="?????????ጀĀ???????? 10 4 2" xfId="87"/>
    <cellStyle name="?????????ጀĀ???????? 10 5" xfId="88"/>
    <cellStyle name="?????????ጀĀ???????? 10 5 2" xfId="89"/>
    <cellStyle name="?????????ጀĀ???????? 10 6" xfId="90"/>
    <cellStyle name="?????????ጀĀ???????? 10 6 2" xfId="91"/>
    <cellStyle name="?????????ጀĀ???????? 10 7" xfId="92"/>
    <cellStyle name="?????????ጀĀ???????? 10 7 2" xfId="93"/>
    <cellStyle name="?????????ጀĀ???????? 10 8" xfId="94"/>
    <cellStyle name="?????????ጀĀ???????? 10 8 2" xfId="95"/>
    <cellStyle name="?????????ጀĀ???????? 10 9" xfId="96"/>
    <cellStyle name="?????????ጀĀ???????? 10 9 2" xfId="97"/>
    <cellStyle name="?????????ጀĀ???????? 11" xfId="98"/>
    <cellStyle name="?????????ጀĀ???????? 11 2" xfId="99"/>
    <cellStyle name="?????????ጀĀ???????? 11 2 2" xfId="100"/>
    <cellStyle name="?????????ጀĀ???????? 11 3" xfId="101"/>
    <cellStyle name="?????????ጀĀ???????? 11 4" xfId="102"/>
    <cellStyle name="?????????ጀĀ???????? 11 5" xfId="103"/>
    <cellStyle name="?????????ጀĀ???????? 11 6" xfId="104"/>
    <cellStyle name="?????????ጀĀ???????? 11 7" xfId="105"/>
    <cellStyle name="?????????ጀĀ???????? 11 8" xfId="106"/>
    <cellStyle name="?????????ጀĀ???????? 12" xfId="107"/>
    <cellStyle name="?????????ጀĀ???????? 12 2" xfId="108"/>
    <cellStyle name="?????????ጀĀ???????? 13" xfId="109"/>
    <cellStyle name="?????????ጀĀ???????? 13 10" xfId="110"/>
    <cellStyle name="?????????ጀĀ???????? 13 2" xfId="111"/>
    <cellStyle name="?????????ጀĀ???????? 13 2 2" xfId="112"/>
    <cellStyle name="?????????ጀĀ???????? 13 3" xfId="113"/>
    <cellStyle name="?????????ጀĀ???????? 13 4" xfId="114"/>
    <cellStyle name="?????????ጀĀ???????? 13 5" xfId="115"/>
    <cellStyle name="?????????ጀĀ???????? 13 6" xfId="116"/>
    <cellStyle name="?????????ጀĀ???????? 13 7" xfId="117"/>
    <cellStyle name="?????????ጀĀ???????? 13 8" xfId="118"/>
    <cellStyle name="?????????ጀĀ???????? 13 9" xfId="119"/>
    <cellStyle name="?????????ጀĀ???????? 14" xfId="120"/>
    <cellStyle name="?????????ጀĀ???????? 14 10" xfId="121"/>
    <cellStyle name="?????????ጀĀ???????? 14 2" xfId="122"/>
    <cellStyle name="?????????ጀĀ???????? 14 2 2" xfId="123"/>
    <cellStyle name="?????????ጀĀ???????? 14 3" xfId="124"/>
    <cellStyle name="?????????ጀĀ???????? 14 4" xfId="125"/>
    <cellStyle name="?????????ጀĀ???????? 14 5" xfId="126"/>
    <cellStyle name="?????????ጀĀ???????? 14 6" xfId="127"/>
    <cellStyle name="?????????ጀĀ???????? 14 7" xfId="128"/>
    <cellStyle name="?????????ጀĀ???????? 14 8" xfId="129"/>
    <cellStyle name="?????????ጀĀ???????? 14 9" xfId="130"/>
    <cellStyle name="?????????ጀĀ???????? 15" xfId="131"/>
    <cellStyle name="?????????ጀĀ???????? 15 2" xfId="132"/>
    <cellStyle name="?????????ጀĀ???????? 15 2 2" xfId="133"/>
    <cellStyle name="?????????ጀĀ???????? 15 2 2 2" xfId="134"/>
    <cellStyle name="?????????ጀĀ???????? 15 3" xfId="135"/>
    <cellStyle name="?????????ጀĀ???????? 15 4" xfId="136"/>
    <cellStyle name="?????????ጀĀ???????? 15 5" xfId="137"/>
    <cellStyle name="?????????ጀĀ???????? 15 6" xfId="138"/>
    <cellStyle name="?????????ጀĀ???????? 15 7" xfId="139"/>
    <cellStyle name="?????????ጀĀ???????? 15 8" xfId="140"/>
    <cellStyle name="?????????ጀĀ???????? 15 9" xfId="141"/>
    <cellStyle name="?????????ጀĀ???????? 16" xfId="142"/>
    <cellStyle name="?????????ጀĀ???????? 2" xfId="143"/>
    <cellStyle name="?????????ጀĀ???????? 2 10" xfId="144"/>
    <cellStyle name="?????????ጀĀ???????? 2 2" xfId="145"/>
    <cellStyle name="?????????ጀĀ???????? 2 2 2" xfId="146"/>
    <cellStyle name="?????????ጀĀ???????? 2 3" xfId="147"/>
    <cellStyle name="?????????ጀĀ???????? 2 4" xfId="148"/>
    <cellStyle name="?????????ጀĀ???????? 2 5" xfId="149"/>
    <cellStyle name="?????????ጀĀ???????? 2 6" xfId="150"/>
    <cellStyle name="?????????ጀĀ???????? 2 7" xfId="151"/>
    <cellStyle name="?????????ጀĀ???????? 2 8" xfId="152"/>
    <cellStyle name="?????????ጀĀ???????? 2 9" xfId="153"/>
    <cellStyle name="?????????ጀĀ???????? 3" xfId="154"/>
    <cellStyle name="?????????ጀĀ???????? 3 2" xfId="155"/>
    <cellStyle name="?????????ጀĀ???????? 4" xfId="156"/>
    <cellStyle name="?????????ጀĀ???????? 4 10" xfId="157"/>
    <cellStyle name="?????????ጀĀ???????? 4 2" xfId="158"/>
    <cellStyle name="?????????ጀĀ???????? 4 2 2" xfId="159"/>
    <cellStyle name="?????????ጀĀ???????? 4 2 2 2" xfId="160"/>
    <cellStyle name="?????????ጀĀ???????? 4 2 3" xfId="161"/>
    <cellStyle name="?????????ጀĀ???????? 4 3" xfId="162"/>
    <cellStyle name="?????????ጀĀ???????? 4 3 2" xfId="163"/>
    <cellStyle name="?????????ጀĀ???????? 4 4" xfId="164"/>
    <cellStyle name="?????????ጀĀ???????? 4 4 2" xfId="165"/>
    <cellStyle name="?????????ጀĀ???????? 4 5" xfId="166"/>
    <cellStyle name="?????????ጀĀ???????? 4 5 2" xfId="167"/>
    <cellStyle name="?????????ጀĀ???????? 4 6" xfId="168"/>
    <cellStyle name="?????????ጀĀ???????? 4 6 2" xfId="169"/>
    <cellStyle name="?????????ጀĀ???????? 4 7" xfId="170"/>
    <cellStyle name="?????????ጀĀ???????? 4 7 2" xfId="171"/>
    <cellStyle name="?????????ጀĀ???????? 4 8" xfId="172"/>
    <cellStyle name="?????????ጀĀ???????? 4 8 2" xfId="173"/>
    <cellStyle name="?????????ጀĀ???????? 4 9" xfId="174"/>
    <cellStyle name="?????????ጀĀ???????? 4 9 2" xfId="175"/>
    <cellStyle name="?????????ጀĀ???????? 5" xfId="176"/>
    <cellStyle name="?????????ጀĀ???????? 5 2" xfId="177"/>
    <cellStyle name="?????????ጀĀ???????? 5 2 2" xfId="178"/>
    <cellStyle name="?????????ጀĀ???????? 5 3" xfId="179"/>
    <cellStyle name="?????????ጀĀ???????? 5 4" xfId="180"/>
    <cellStyle name="?????????ጀĀ???????? 5 5" xfId="181"/>
    <cellStyle name="?????????ጀĀ???????? 5 6" xfId="182"/>
    <cellStyle name="?????????ጀĀ???????? 5 7" xfId="183"/>
    <cellStyle name="?????????ጀĀ???????? 5 8" xfId="184"/>
    <cellStyle name="?????????ጀĀ???????? 6" xfId="185"/>
    <cellStyle name="?????????ጀĀ???????? 6 2" xfId="186"/>
    <cellStyle name="?????????ጀĀ???????? 6 2 2" xfId="187"/>
    <cellStyle name="?????????ጀĀ???????? 6 2 2 2" xfId="188"/>
    <cellStyle name="?????????ጀĀ???????? 6 3" xfId="189"/>
    <cellStyle name="?????????ጀĀ???????? 6 4" xfId="190"/>
    <cellStyle name="?????????ጀĀ???????? 6 5" xfId="191"/>
    <cellStyle name="?????????ጀĀ???????? 6 6" xfId="192"/>
    <cellStyle name="?????????ጀĀ???????? 6 7" xfId="193"/>
    <cellStyle name="?????????ጀĀ???????? 6 8" xfId="194"/>
    <cellStyle name="?????????ጀĀ???????? 6 9" xfId="195"/>
    <cellStyle name="?????????ጀĀ???????? 7" xfId="196"/>
    <cellStyle name="?????????ጀĀ???????? 7 10" xfId="197"/>
    <cellStyle name="?????????ጀĀ???????? 7 2" xfId="198"/>
    <cellStyle name="?????????ጀĀ???????? 7 2 2" xfId="199"/>
    <cellStyle name="?????????ጀĀ???????? 7 3" xfId="200"/>
    <cellStyle name="?????????ጀĀ???????? 7 4" xfId="201"/>
    <cellStyle name="?????????ጀĀ???????? 7 5" xfId="202"/>
    <cellStyle name="?????????ጀĀ???????? 7 6" xfId="203"/>
    <cellStyle name="?????????ጀĀ???????? 7 7" xfId="204"/>
    <cellStyle name="?????????ጀĀ???????? 7 8" xfId="205"/>
    <cellStyle name="?????????ጀĀ???????? 7 9" xfId="206"/>
    <cellStyle name="?????????ጀĀ???????? 8" xfId="207"/>
    <cellStyle name="?????????ጀĀ???????? 8 10" xfId="208"/>
    <cellStyle name="?????????ጀĀ???????? 8 2" xfId="209"/>
    <cellStyle name="?????????ጀĀ???????? 8 2 2" xfId="210"/>
    <cellStyle name="?????????ጀĀ???????? 8 3" xfId="211"/>
    <cellStyle name="?????????ጀĀ???????? 8 4" xfId="212"/>
    <cellStyle name="?????????ጀĀ???????? 8 5" xfId="213"/>
    <cellStyle name="?????????ጀĀ???????? 8 6" xfId="214"/>
    <cellStyle name="?????????ጀĀ???????? 8 7" xfId="215"/>
    <cellStyle name="?????????ጀĀ???????? 8 8" xfId="216"/>
    <cellStyle name="?????????ጀĀ???????? 8 9" xfId="217"/>
    <cellStyle name="?????????ጀĀ???????? 9" xfId="218"/>
    <cellStyle name="?????????ጀĀ???????? 9 2" xfId="219"/>
    <cellStyle name="?????????ጀĀ???????? 9 2 2" xfId="220"/>
    <cellStyle name="?????????ጀĀ???????? 9 2 2 2" xfId="221"/>
    <cellStyle name="?????????ጀĀ???????? 9 3" xfId="222"/>
    <cellStyle name="?????????ጀĀ???????? 9 4" xfId="223"/>
    <cellStyle name="?????????ጀĀ???????? 9 5" xfId="224"/>
    <cellStyle name="?????????ጀĀ???????? 9 6" xfId="225"/>
    <cellStyle name="?????????ጀĀ???????? 9 7" xfId="226"/>
    <cellStyle name="?????????ጀĀ???????? 9 8" xfId="227"/>
    <cellStyle name="?????????ጀĀ???????? 9 9" xfId="228"/>
    <cellStyle name="???????＀ʓ&#13;8一牯" xfId="229"/>
    <cellStyle name="???????＀ʓ&#13;8一牯 2" xfId="230"/>
    <cellStyle name="???????敹浬穥整鍳ᘂ" xfId="231"/>
    <cellStyle name="???????敹浬穥整鍳ᘂ 2" xfId="232"/>
    <cellStyle name="???????敹浬穥整鍳ᘂ 2 2" xfId="233"/>
    <cellStyle name="???????敹浬穥整鍳ᘂ 2 2 2" xfId="234"/>
    <cellStyle name="???????敹浬穥整鍳ᘂ 2 3" xfId="235"/>
    <cellStyle name="???????敹浬穥整鍳ᘂ 3" xfId="236"/>
    <cellStyle name="???????敹浬穥整鍳ᘂ 3 2" xfId="237"/>
    <cellStyle name="???????敹浬穥整鍳ᘂ 4" xfId="238"/>
    <cellStyle name="???????敹浬穥整鍳ᘂ 4 2" xfId="239"/>
    <cellStyle name="???????敹浬穥整鍳ᘂ 5" xfId="240"/>
    <cellStyle name="???????敹浬穥整鍳ᘂ 5 2" xfId="241"/>
    <cellStyle name="???????敹浬穥整鍳ᘂ 6" xfId="242"/>
    <cellStyle name="???????浩湥瑥ʓ7" xfId="243"/>
    <cellStyle name="???????浩湥瑥ʓ7 2" xfId="244"/>
    <cellStyle name="20% - 1. jelöl?szín" xfId="245"/>
    <cellStyle name="20% - 1. jelöl?szín 1" xfId="246"/>
    <cellStyle name="20% - 1. jelöl?szín 1 2" xfId="247"/>
    <cellStyle name="20% - 1. jelöl?szín 2" xfId="248"/>
    <cellStyle name="20% - 1. jelöl?szín 2 2" xfId="249"/>
    <cellStyle name="20% - 1. jelöl?szín 3" xfId="250"/>
    <cellStyle name="20% - 1. jelöl?szín 4" xfId="251"/>
    <cellStyle name="20% - 1. jelöl?szín 5" xfId="252"/>
    <cellStyle name="20% - 1. jelölőszín" xfId="253"/>
    <cellStyle name="20% - 1. jelölőszín 2" xfId="254"/>
    <cellStyle name="20% - 1. jelölőszín 2 2" xfId="255"/>
    <cellStyle name="20% - 1. jelölőszín 3" xfId="256"/>
    <cellStyle name="20% - 1. jelölőszín 3 2" xfId="257"/>
    <cellStyle name="20% - 2. jelöl?szín" xfId="258"/>
    <cellStyle name="20% - 2. jelöl?szín 1" xfId="259"/>
    <cellStyle name="20% - 2. jelöl?szín 2" xfId="260"/>
    <cellStyle name="20% - 2. jelöl?szín 2 2" xfId="261"/>
    <cellStyle name="20% - 2. jelöl?szín 3" xfId="262"/>
    <cellStyle name="20% - 2. jelöl?szín 4" xfId="263"/>
    <cellStyle name="20% - 2. jelöl?szín 5" xfId="264"/>
    <cellStyle name="20% - 2. jelölőszín" xfId="265"/>
    <cellStyle name="20% - 2. jelölőszín 2" xfId="266"/>
    <cellStyle name="20% - 2. jelölőszín 2 2" xfId="267"/>
    <cellStyle name="20% - 2. jelölőszín 3" xfId="268"/>
    <cellStyle name="20% - 2. jelölőszín 3 2" xfId="269"/>
    <cellStyle name="20% - 3. jelöl?szín" xfId="270"/>
    <cellStyle name="20% - 3. jelöl?szín 1" xfId="271"/>
    <cellStyle name="20% - 3. jelöl?szín 2" xfId="272"/>
    <cellStyle name="20% - 3. jelöl?szín 2 2" xfId="273"/>
    <cellStyle name="20% - 3. jelöl?szín 3" xfId="274"/>
    <cellStyle name="20% - 3. jelöl?szín 4" xfId="275"/>
    <cellStyle name="20% - 3. jelöl?szín 5" xfId="276"/>
    <cellStyle name="20% - 3. jelölőszín" xfId="277"/>
    <cellStyle name="20% - 3. jelölőszín 2" xfId="278"/>
    <cellStyle name="20% - 3. jelölőszín 2 2" xfId="279"/>
    <cellStyle name="20% - 3. jelölőszín 2 3" xfId="280"/>
    <cellStyle name="20% - 3. jelölőszín 3" xfId="281"/>
    <cellStyle name="20% - 3. jelölőszín 3 2" xfId="282"/>
    <cellStyle name="20% - 4. jelöl?szín" xfId="283"/>
    <cellStyle name="20% - 4. jelöl?szín 1" xfId="284"/>
    <cellStyle name="20% - 4. jelöl?szín 2" xfId="285"/>
    <cellStyle name="20% - 4. jelöl?szín 2 2" xfId="286"/>
    <cellStyle name="20% - 4. jelöl?szín 3" xfId="287"/>
    <cellStyle name="20% - 4. jelöl?szín 4" xfId="288"/>
    <cellStyle name="20% - 4. jelöl?szín 5" xfId="289"/>
    <cellStyle name="20% - 4. jelölőszín" xfId="290"/>
    <cellStyle name="20% - 4. jelölőszín 2" xfId="291"/>
    <cellStyle name="20% - 4. jelölőszín 2 2" xfId="292"/>
    <cellStyle name="20% - 4. jelölőszín 3" xfId="293"/>
    <cellStyle name="20% - 4. jelölőszín 3 2" xfId="294"/>
    <cellStyle name="20% - 5. jelöl?szín" xfId="295"/>
    <cellStyle name="20% - 5. jelöl?szín 1" xfId="296"/>
    <cellStyle name="20% - 5. jelöl?szín 1 2" xfId="297"/>
    <cellStyle name="20% - 5. jelöl?szín 2" xfId="298"/>
    <cellStyle name="20% - 5. jelöl?szín 2 2" xfId="299"/>
    <cellStyle name="20% - 5. jelöl?szín 2 3" xfId="300"/>
    <cellStyle name="20% - 5. jelöl?szín 3" xfId="301"/>
    <cellStyle name="20% - 5. jelöl?szín 4" xfId="302"/>
    <cellStyle name="20% - 5. jelöl?szín 5" xfId="303"/>
    <cellStyle name="20% - 5. jelölőszín" xfId="304"/>
    <cellStyle name="20% - 5. jelölőszín 2" xfId="305"/>
    <cellStyle name="20% - 5. jelölőszín 2 2" xfId="306"/>
    <cellStyle name="20% - 5. jelölőszín 2 3" xfId="307"/>
    <cellStyle name="20% - 5. jelölőszín 3" xfId="308"/>
    <cellStyle name="20% - 5. jelölőszín 3 2" xfId="309"/>
    <cellStyle name="20% - 6. jelöl?szín" xfId="310"/>
    <cellStyle name="20% - 6. jelöl?szín 1" xfId="311"/>
    <cellStyle name="20% - 6. jelöl?szín 2" xfId="312"/>
    <cellStyle name="20% - 6. jelöl?szín 2 2" xfId="313"/>
    <cellStyle name="20% - 6. jelöl?szín 3" xfId="314"/>
    <cellStyle name="20% - 6. jelöl?szín 4" xfId="315"/>
    <cellStyle name="20% - 6. jelöl?szín 5" xfId="316"/>
    <cellStyle name="20% - 6. jelölőszín" xfId="317"/>
    <cellStyle name="20% - 6. jelölőszín 2" xfId="318"/>
    <cellStyle name="20% - 6. jelölőszín 2 2" xfId="319"/>
    <cellStyle name="20% - 6. jelölőszín 3" xfId="320"/>
    <cellStyle name="20% - 6. jelölőszín 3 2" xfId="321"/>
    <cellStyle name="20% - Accent1" xfId="322"/>
    <cellStyle name="20% - Accent1 2" xfId="323"/>
    <cellStyle name="20% - Accent1 2 2" xfId="324"/>
    <cellStyle name="20% - Accent1 2 2 2" xfId="325"/>
    <cellStyle name="20% - Accent1 2 3" xfId="326"/>
    <cellStyle name="20% - Accent1 2 3 2" xfId="327"/>
    <cellStyle name="20% - Accent1 3" xfId="328"/>
    <cellStyle name="20% - Accent2" xfId="329"/>
    <cellStyle name="20% - Accent2 2" xfId="330"/>
    <cellStyle name="20% - Accent2 2 2" xfId="331"/>
    <cellStyle name="20% - Accent2 2 3" xfId="332"/>
    <cellStyle name="20% - Accent2 3" xfId="333"/>
    <cellStyle name="20% - Accent3" xfId="334"/>
    <cellStyle name="20% - Accent3 2" xfId="335"/>
    <cellStyle name="20% - Accent3 3" xfId="336"/>
    <cellStyle name="20% - Accent4" xfId="337"/>
    <cellStyle name="20% - Accent4 2" xfId="338"/>
    <cellStyle name="20% - Accent4 2 2" xfId="339"/>
    <cellStyle name="20% - Accent4 2 3" xfId="340"/>
    <cellStyle name="20% - Accent4 3" xfId="341"/>
    <cellStyle name="20% - Accent5" xfId="342"/>
    <cellStyle name="20% - Accent5 2" xfId="343"/>
    <cellStyle name="20% - Accent5 2 2" xfId="344"/>
    <cellStyle name="20% - Accent5 2 2 2" xfId="345"/>
    <cellStyle name="20% - Accent5 2 3" xfId="346"/>
    <cellStyle name="20% - Accent5 2 3 2" xfId="347"/>
    <cellStyle name="20% - Accent5 3" xfId="348"/>
    <cellStyle name="20% - Accent6" xfId="349"/>
    <cellStyle name="20% - Accent6 2" xfId="350"/>
    <cellStyle name="20% - Accent6 2 2" xfId="351"/>
    <cellStyle name="20% - Accent6 3" xfId="352"/>
    <cellStyle name="40% - 1. jelöl?szín" xfId="353"/>
    <cellStyle name="40% - 1. jelöl?szín 1" xfId="354"/>
    <cellStyle name="40% - 1. jelöl?szín 1 2" xfId="355"/>
    <cellStyle name="40% - 1. jelöl?szín 2" xfId="356"/>
    <cellStyle name="40% - 1. jelöl?szín 2 2" xfId="357"/>
    <cellStyle name="40% - 1. jelöl?szín 2 2 2" xfId="358"/>
    <cellStyle name="40% - 1. jelöl?szín 2 3" xfId="359"/>
    <cellStyle name="40% - 1. jelöl?szín 3" xfId="360"/>
    <cellStyle name="40% - 1. jelöl?szín 3 2" xfId="361"/>
    <cellStyle name="40% - 1. jelöl?szín 4" xfId="362"/>
    <cellStyle name="40% - 1. jelöl?szín 4 2" xfId="363"/>
    <cellStyle name="40% - 1. jelöl?szín 5" xfId="364"/>
    <cellStyle name="40% - 1. jelöl?szín 5 2" xfId="365"/>
    <cellStyle name="40% - 1. jelöl?szín 6" xfId="366"/>
    <cellStyle name="40% - 1. jelölőszín" xfId="367"/>
    <cellStyle name="40% - 1. jelölőszín 2" xfId="368"/>
    <cellStyle name="40% - 1. jelölőszín 2 2" xfId="369"/>
    <cellStyle name="40% - 1. jelölőszín 3" xfId="370"/>
    <cellStyle name="40% - 1. jelölőszín 3 2" xfId="371"/>
    <cellStyle name="40% - 2. jelöl?szín" xfId="372"/>
    <cellStyle name="40% - 2. jelöl?szín 1" xfId="373"/>
    <cellStyle name="40% - 2. jelöl?szín 2" xfId="374"/>
    <cellStyle name="40% - 2. jelöl?szín 2 2" xfId="375"/>
    <cellStyle name="40% - 2. jelöl?szín 3" xfId="376"/>
    <cellStyle name="40% - 2. jelöl?szín 4" xfId="377"/>
    <cellStyle name="40% - 2. jelöl?szín 5" xfId="378"/>
    <cellStyle name="40% - 2. jelölőszín" xfId="379"/>
    <cellStyle name="40% - 2. jelölőszín 2" xfId="380"/>
    <cellStyle name="40% - 2. jelölőszín 2 2" xfId="381"/>
    <cellStyle name="40% - 2. jelölőszín 3" xfId="382"/>
    <cellStyle name="40% - 2. jelölőszín 3 2" xfId="383"/>
    <cellStyle name="40% - 3. jelöl?szín" xfId="384"/>
    <cellStyle name="40% - 3. jelöl?szín 1" xfId="385"/>
    <cellStyle name="40% - 3. jelöl?szín 2" xfId="386"/>
    <cellStyle name="40% - 3. jelöl?szín 2 2" xfId="387"/>
    <cellStyle name="40% - 3. jelöl?szín 3" xfId="388"/>
    <cellStyle name="40% - 3. jelöl?szín 4" xfId="389"/>
    <cellStyle name="40% - 3. jelöl?szín 5" xfId="390"/>
    <cellStyle name="40% - 3. jelölőszín" xfId="391"/>
    <cellStyle name="40% - 3. jelölőszín 2" xfId="392"/>
    <cellStyle name="40% - 3. jelölőszín 2 2" xfId="393"/>
    <cellStyle name="40% - 3. jelölőszín 2 3" xfId="394"/>
    <cellStyle name="40% - 3. jelölőszín 3" xfId="395"/>
    <cellStyle name="40% - 3. jelölőszín 3 2" xfId="396"/>
    <cellStyle name="40% - 4. jelöl?szín" xfId="397"/>
    <cellStyle name="40% - 4. jelöl?szín 1" xfId="398"/>
    <cellStyle name="40% - 4. jelöl?szín 1 2" xfId="399"/>
    <cellStyle name="40% - 4. jelöl?szín 1 2 2" xfId="400"/>
    <cellStyle name="40% - 4. jelöl?szín 1 2 2 2" xfId="401"/>
    <cellStyle name="40% - 4. jelöl?szín 1 3" xfId="402"/>
    <cellStyle name="40% - 4. jelöl?szín 2" xfId="403"/>
    <cellStyle name="40% - 4. jelöl?szín 2 2" xfId="404"/>
    <cellStyle name="40% - 4. jelöl?szín 3" xfId="405"/>
    <cellStyle name="40% - 4. jelöl?szín 4" xfId="406"/>
    <cellStyle name="40% - 4. jelöl?szín 5" xfId="407"/>
    <cellStyle name="40% - 4. jelölőszín" xfId="408"/>
    <cellStyle name="40% - 4. jelölőszín 2" xfId="409"/>
    <cellStyle name="40% - 4. jelölőszín 2 2" xfId="410"/>
    <cellStyle name="40% - 4. jelölőszín 3" xfId="411"/>
    <cellStyle name="40% - 4. jelölőszín 3 2" xfId="412"/>
    <cellStyle name="40% - 5. jelöl?szín" xfId="413"/>
    <cellStyle name="40% - 5. jelöl?szín 1" xfId="414"/>
    <cellStyle name="40% - 5. jelöl?szín 1 2" xfId="415"/>
    <cellStyle name="40% - 5. jelöl?szín 2" xfId="416"/>
    <cellStyle name="40% - 5. jelöl?szín 2 2" xfId="417"/>
    <cellStyle name="40% - 5. jelöl?szín 2 2 2" xfId="418"/>
    <cellStyle name="40% - 5. jelöl?szín 2 3" xfId="419"/>
    <cellStyle name="40% - 5. jelöl?szín 3" xfId="420"/>
    <cellStyle name="40% - 5. jelöl?szín 3 2" xfId="421"/>
    <cellStyle name="40% - 5. jelöl?szín 4" xfId="422"/>
    <cellStyle name="40% - 5. jelöl?szín 4 2" xfId="423"/>
    <cellStyle name="40% - 5. jelöl?szín 5" xfId="424"/>
    <cellStyle name="40% - 5. jelöl?szín 5 2" xfId="425"/>
    <cellStyle name="40% - 5. jelöl?szín 6" xfId="426"/>
    <cellStyle name="40% - 5. jelölőszín" xfId="427"/>
    <cellStyle name="40% - 5. jelölőszín 2" xfId="428"/>
    <cellStyle name="40% - 5. jelölőszín 2 2" xfId="429"/>
    <cellStyle name="40% - 5. jelölőszín 2 3" xfId="430"/>
    <cellStyle name="40% - 5. jelölőszín 3" xfId="431"/>
    <cellStyle name="40% - 5. jelölőszín 3 2" xfId="432"/>
    <cellStyle name="40% - 6. jelöl?szín" xfId="433"/>
    <cellStyle name="40% - 6. jelöl?szín 1" xfId="434"/>
    <cellStyle name="40% - 6. jelöl?szín 2" xfId="435"/>
    <cellStyle name="40% - 6. jelöl?szín 2 2" xfId="436"/>
    <cellStyle name="40% - 6. jelöl?szín 3" xfId="437"/>
    <cellStyle name="40% - 6. jelöl?szín 4" xfId="438"/>
    <cellStyle name="40% - 6. jelöl?szín 5" xfId="439"/>
    <cellStyle name="40% - 6. jelölőszín" xfId="440"/>
    <cellStyle name="40% - 6. jelölőszín 2" xfId="441"/>
    <cellStyle name="40% - 6. jelölőszín 2 2" xfId="442"/>
    <cellStyle name="40% - 6. jelölőszín 3" xfId="443"/>
    <cellStyle name="40% - 6. jelölőszín 3 2" xfId="444"/>
    <cellStyle name="40% - Accent1" xfId="445"/>
    <cellStyle name="40% - Accent1 2" xfId="446"/>
    <cellStyle name="40% - Accent1 2 2" xfId="447"/>
    <cellStyle name="40% - Accent1 2 2 2" xfId="448"/>
    <cellStyle name="40% - Accent1 2 3" xfId="449"/>
    <cellStyle name="40% - Accent1 2 3 2" xfId="450"/>
    <cellStyle name="40% - Accent1 3" xfId="451"/>
    <cellStyle name="40% - Accent2" xfId="452"/>
    <cellStyle name="40% - Accent2 2" xfId="453"/>
    <cellStyle name="40% - Accent2 3" xfId="454"/>
    <cellStyle name="40% - Accent3" xfId="455"/>
    <cellStyle name="40% - Accent3 2" xfId="456"/>
    <cellStyle name="40% - Accent3 3" xfId="457"/>
    <cellStyle name="40% - Accent4" xfId="458"/>
    <cellStyle name="40% - Accent4 2" xfId="459"/>
    <cellStyle name="40% - Accent4 2 2" xfId="460"/>
    <cellStyle name="40% - Accent4 2 2 2" xfId="461"/>
    <cellStyle name="40% - Accent4 2 3" xfId="462"/>
    <cellStyle name="40% - Accent4 3" xfId="463"/>
    <cellStyle name="40% - Accent5" xfId="464"/>
    <cellStyle name="40% - Accent5 2" xfId="465"/>
    <cellStyle name="40% - Accent5 2 2" xfId="466"/>
    <cellStyle name="40% - Accent5 2 2 2" xfId="467"/>
    <cellStyle name="40% - Accent5 2 3" xfId="468"/>
    <cellStyle name="40% - Accent5 2 3 2" xfId="469"/>
    <cellStyle name="40% - Accent5 3" xfId="470"/>
    <cellStyle name="40% - Accent6" xfId="471"/>
    <cellStyle name="40% - Accent6 2" xfId="472"/>
    <cellStyle name="40% - Accent6 2 2" xfId="473"/>
    <cellStyle name="40% - Accent6 2 3" xfId="474"/>
    <cellStyle name="40% - Accent6 3" xfId="475"/>
    <cellStyle name="60% - 1. jelöl?szín" xfId="476"/>
    <cellStyle name="60% - 1. jelöl?szín 1" xfId="477"/>
    <cellStyle name="60% - 1. jelöl?szín 1 2" xfId="478"/>
    <cellStyle name="60% - 1. jelöl?szín 2" xfId="479"/>
    <cellStyle name="60% - 1. jelöl?szín 2 2" xfId="480"/>
    <cellStyle name="60% - 1. jelöl?szín 2 3" xfId="481"/>
    <cellStyle name="60% - 1. jelöl?szín 3" xfId="482"/>
    <cellStyle name="60% - 1. jelöl?szín 4" xfId="483"/>
    <cellStyle name="60% - 1. jelöl?szín 5" xfId="484"/>
    <cellStyle name="60% - 1. jelölőszín" xfId="485"/>
    <cellStyle name="60% - 1. jelölőszín 2" xfId="486"/>
    <cellStyle name="60% - 1. jelölőszín 2 2" xfId="487"/>
    <cellStyle name="60% - 1. jelölőszín 3" xfId="488"/>
    <cellStyle name="60% - 1. jelölőszín 3 2" xfId="489"/>
    <cellStyle name="60% - 2. jelöl?szín" xfId="490"/>
    <cellStyle name="60% - 2. jelöl?szín 1" xfId="491"/>
    <cellStyle name="60% - 2. jelöl?szín 2" xfId="492"/>
    <cellStyle name="60% - 2. jelöl?szín 2 2" xfId="493"/>
    <cellStyle name="60% - 2. jelöl?szín 3" xfId="494"/>
    <cellStyle name="60% - 2. jelöl?szín 4" xfId="495"/>
    <cellStyle name="60% - 2. jelöl?szín 5" xfId="496"/>
    <cellStyle name="60% - 2. jelölőszín" xfId="497"/>
    <cellStyle name="60% - 2. jelölőszín 2" xfId="498"/>
    <cellStyle name="60% - 2. jelölőszín 2 2" xfId="499"/>
    <cellStyle name="60% - 2. jelölőszín 3" xfId="500"/>
    <cellStyle name="60% - 2. jelölőszín 3 2" xfId="501"/>
    <cellStyle name="60% - 3. jelöl?szín" xfId="502"/>
    <cellStyle name="60% - 3. jelöl?szín 1" xfId="503"/>
    <cellStyle name="60% - 3. jelöl?szín 1 2" xfId="504"/>
    <cellStyle name="60% - 3. jelöl?szín 1 2 2" xfId="505"/>
    <cellStyle name="60% - 3. jelöl?szín 1 2 2 2" xfId="506"/>
    <cellStyle name="60% - 3. jelöl?szín 1 3" xfId="507"/>
    <cellStyle name="60% - 3. jelöl?szín 2" xfId="508"/>
    <cellStyle name="60% - 3. jelöl?szín 2 2" xfId="509"/>
    <cellStyle name="60% - 3. jelöl?szín 3" xfId="510"/>
    <cellStyle name="60% - 3. jelöl?szín 4" xfId="511"/>
    <cellStyle name="60% - 3. jelöl?szín 5" xfId="512"/>
    <cellStyle name="60% - 3. jelölőszín" xfId="513"/>
    <cellStyle name="60% - 3. jelölőszín 2" xfId="514"/>
    <cellStyle name="60% - 3. jelölőszín 2 2" xfId="515"/>
    <cellStyle name="60% - 3. jelölőszín 2 3" xfId="516"/>
    <cellStyle name="60% - 3. jelölőszín 3" xfId="517"/>
    <cellStyle name="60% - 3. jelölőszín 3 2" xfId="518"/>
    <cellStyle name="60% - 4. jelöl?szín" xfId="519"/>
    <cellStyle name="60% - 4. jelöl?szín 1" xfId="520"/>
    <cellStyle name="60% - 4. jelöl?szín 1 2" xfId="521"/>
    <cellStyle name="60% - 4. jelöl?szín 1 2 2" xfId="522"/>
    <cellStyle name="60% - 4. jelöl?szín 1 2 2 2" xfId="523"/>
    <cellStyle name="60% - 4. jelöl?szín 1 3" xfId="524"/>
    <cellStyle name="60% - 4. jelöl?szín 2" xfId="525"/>
    <cellStyle name="60% - 4. jelöl?szín 2 2" xfId="526"/>
    <cellStyle name="60% - 4. jelöl?szín 3" xfId="527"/>
    <cellStyle name="60% - 4. jelöl?szín 4" xfId="528"/>
    <cellStyle name="60% - 4. jelöl?szín 5" xfId="529"/>
    <cellStyle name="60% - 4. jelölőszín" xfId="530"/>
    <cellStyle name="60% - 4. jelölőszín 2" xfId="531"/>
    <cellStyle name="60% - 4. jelölőszín 2 2" xfId="532"/>
    <cellStyle name="60% - 4. jelölőszín 3" xfId="533"/>
    <cellStyle name="60% - 4. jelölőszín 3 2" xfId="534"/>
    <cellStyle name="60% - 5. jelöl?szín" xfId="535"/>
    <cellStyle name="60% - 5. jelöl?szín 1" xfId="536"/>
    <cellStyle name="60% - 5. jelöl?szín 1 2" xfId="537"/>
    <cellStyle name="60% - 5. jelöl?szín 2" xfId="538"/>
    <cellStyle name="60% - 5. jelöl?szín 2 2" xfId="539"/>
    <cellStyle name="60% - 5. jelöl?szín 2 3" xfId="540"/>
    <cellStyle name="60% - 5. jelöl?szín 3" xfId="541"/>
    <cellStyle name="60% - 5. jelöl?szín 4" xfId="542"/>
    <cellStyle name="60% - 5. jelöl?szín 5" xfId="543"/>
    <cellStyle name="60% - 5. jelölőszín" xfId="544"/>
    <cellStyle name="60% - 5. jelölőszín 2" xfId="545"/>
    <cellStyle name="60% - 5. jelölőszín 2 2" xfId="546"/>
    <cellStyle name="60% - 5. jelölőszín 3" xfId="547"/>
    <cellStyle name="60% - 5. jelölőszín 3 2" xfId="548"/>
    <cellStyle name="60% - 6. jelöl?szín" xfId="549"/>
    <cellStyle name="60% - 6. jelöl?szín 1" xfId="550"/>
    <cellStyle name="60% - 6. jelöl?szín 2" xfId="551"/>
    <cellStyle name="60% - 6. jelöl?szín 2 2" xfId="552"/>
    <cellStyle name="60% - 6. jelöl?szín 3" xfId="553"/>
    <cellStyle name="60% - 6. jelöl?szín 4" xfId="554"/>
    <cellStyle name="60% - 6. jelöl?szín 5" xfId="555"/>
    <cellStyle name="60% - 6. jelölőszín" xfId="556"/>
    <cellStyle name="60% - 6. jelölőszín 2" xfId="557"/>
    <cellStyle name="60% - 6. jelölőszín 2 2" xfId="558"/>
    <cellStyle name="60% - 6. jelölőszín 3" xfId="559"/>
    <cellStyle name="60% - 6. jelölőszín 3 2" xfId="560"/>
    <cellStyle name="60% - Accent1" xfId="561"/>
    <cellStyle name="60% - Accent1 2" xfId="562"/>
    <cellStyle name="60% - Accent1 2 2" xfId="563"/>
    <cellStyle name="60% - Accent1 2 2 2" xfId="564"/>
    <cellStyle name="60% - Accent1 2 3" xfId="565"/>
    <cellStyle name="60% - Accent1 2 3 2" xfId="566"/>
    <cellStyle name="60% - Accent1 3" xfId="567"/>
    <cellStyle name="60% - Accent2" xfId="568"/>
    <cellStyle name="60% - Accent2 2" xfId="569"/>
    <cellStyle name="60% - Accent2 3" xfId="570"/>
    <cellStyle name="60% - Accent3" xfId="571"/>
    <cellStyle name="60% - Accent3 2" xfId="572"/>
    <cellStyle name="60% - Accent3 3" xfId="573"/>
    <cellStyle name="60% - Accent4" xfId="574"/>
    <cellStyle name="60% - Accent4 2" xfId="575"/>
    <cellStyle name="60% - Accent4 2 2" xfId="576"/>
    <cellStyle name="60% - Accent4 2 2 2" xfId="577"/>
    <cellStyle name="60% - Accent4 2 3" xfId="578"/>
    <cellStyle name="60% - Accent4 3" xfId="579"/>
    <cellStyle name="60% - Accent5" xfId="580"/>
    <cellStyle name="60% - Accent5 2" xfId="581"/>
    <cellStyle name="60% - Accent5 2 2" xfId="582"/>
    <cellStyle name="60% - Accent5 2 2 2" xfId="583"/>
    <cellStyle name="60% - Accent5 2 3" xfId="584"/>
    <cellStyle name="60% - Accent5 2 3 2" xfId="585"/>
    <cellStyle name="60% - Accent5 3" xfId="586"/>
    <cellStyle name="60% - Accent6" xfId="587"/>
    <cellStyle name="60% - Accent6 2" xfId="588"/>
    <cellStyle name="60% - Accent6 2 2" xfId="589"/>
    <cellStyle name="60% - Accent6 2 3" xfId="590"/>
    <cellStyle name="60% - Accent6 3" xfId="591"/>
    <cellStyle name="Accent" xfId="592"/>
    <cellStyle name="Accent 1" xfId="593"/>
    <cellStyle name="Accent 2" xfId="594"/>
    <cellStyle name="Accent 3" xfId="595"/>
    <cellStyle name="Accent1" xfId="596"/>
    <cellStyle name="Accent1 2" xfId="597"/>
    <cellStyle name="Accent2" xfId="598"/>
    <cellStyle name="Accent2 2" xfId="599"/>
    <cellStyle name="Accent2 3" xfId="600"/>
    <cellStyle name="Accent3" xfId="601"/>
    <cellStyle name="Accent3 2" xfId="602"/>
    <cellStyle name="Accent3 3" xfId="603"/>
    <cellStyle name="Accent4" xfId="604"/>
    <cellStyle name="Accent4 2" xfId="605"/>
    <cellStyle name="Accent4 3" xfId="606"/>
    <cellStyle name="Accent5" xfId="607"/>
    <cellStyle name="Accent5 2" xfId="608"/>
    <cellStyle name="Accent6" xfId="609"/>
    <cellStyle name="Accent6 2" xfId="610"/>
    <cellStyle name="Bad" xfId="611"/>
    <cellStyle name="Bad 2" xfId="612"/>
    <cellStyle name="Bad 2 2" xfId="613"/>
    <cellStyle name="Bevitel" xfId="614"/>
    <cellStyle name="Bevitel 2" xfId="615"/>
    <cellStyle name="Bevitel 2 2" xfId="616"/>
    <cellStyle name="Bevitel 3" xfId="617"/>
    <cellStyle name="Bevitel 4" xfId="618"/>
    <cellStyle name="Bevitel 4 2" xfId="619"/>
    <cellStyle name="Calculation" xfId="620"/>
    <cellStyle name="Calculation 2" xfId="621"/>
    <cellStyle name="Check Cell" xfId="622"/>
    <cellStyle name="Check Cell 2" xfId="623"/>
    <cellStyle name="Cím" xfId="624"/>
    <cellStyle name="Cím 2" xfId="625"/>
    <cellStyle name="Cím 2 2" xfId="626"/>
    <cellStyle name="Cím 3" xfId="627"/>
    <cellStyle name="Cím 4" xfId="628"/>
    <cellStyle name="Címsor 1" xfId="629"/>
    <cellStyle name="Címsor 1 2" xfId="630"/>
    <cellStyle name="Címsor 1 2 2" xfId="631"/>
    <cellStyle name="Címsor 1 3" xfId="632"/>
    <cellStyle name="Címsor 1 4" xfId="633"/>
    <cellStyle name="Címsor 2" xfId="634"/>
    <cellStyle name="Címsor 2 2" xfId="635"/>
    <cellStyle name="Címsor 2 2 2" xfId="636"/>
    <cellStyle name="Címsor 2 3" xfId="637"/>
    <cellStyle name="Címsor 2 4" xfId="638"/>
    <cellStyle name="Címsor 3" xfId="639"/>
    <cellStyle name="Címsor 3 2" xfId="640"/>
    <cellStyle name="Címsor 3 2 2" xfId="641"/>
    <cellStyle name="Címsor 3 3" xfId="642"/>
    <cellStyle name="Címsor 3 4" xfId="643"/>
    <cellStyle name="Címsor 4" xfId="644"/>
    <cellStyle name="Címsor 4 2" xfId="645"/>
    <cellStyle name="Címsor 4 2 2" xfId="646"/>
    <cellStyle name="Címsor 4 3" xfId="647"/>
    <cellStyle name="Címsor 4 4" xfId="648"/>
    <cellStyle name="Currency 2" xfId="649"/>
    <cellStyle name="Currency 3" xfId="650"/>
    <cellStyle name="Currency 3 2" xfId="651"/>
    <cellStyle name="Currency 3 2 2" xfId="652"/>
    <cellStyle name="Currency 3 2 3" xfId="653"/>
    <cellStyle name="Currency 3 3" xfId="654"/>
    <cellStyle name="Currency 3 4" xfId="655"/>
    <cellStyle name="Ellen?rz?cella" xfId="656"/>
    <cellStyle name="Ellen?rz?cella 1" xfId="657"/>
    <cellStyle name="Ellen?rz?cella 1 2" xfId="658"/>
    <cellStyle name="Ellen?rz?cella 2" xfId="659"/>
    <cellStyle name="Ellenőrzőcella" xfId="660"/>
    <cellStyle name="Ellenőrzőcella 2" xfId="661"/>
    <cellStyle name="Ellenőrzőcella 2 2" xfId="662"/>
    <cellStyle name="Ellenőrzőcella 2 3" xfId="663"/>
    <cellStyle name="Ellenőrzőcella 3" xfId="664"/>
    <cellStyle name="Ellenőrzőcella 3 2" xfId="665"/>
    <cellStyle name="Error" xfId="666"/>
    <cellStyle name="Excel Built-in Normal 1" xfId="667"/>
    <cellStyle name="Excel Built-in Normal 1 2" xfId="668"/>
    <cellStyle name="Excel Built-in Normal 2" xfId="669"/>
    <cellStyle name="Excel Built-in Normal 2 2" xfId="670"/>
    <cellStyle name="Excel Built-in Normal 2 3" xfId="671"/>
    <cellStyle name="Excel Built-in Normal 3" xfId="672"/>
    <cellStyle name="Excel Built-in Normal 3 2" xfId="673"/>
    <cellStyle name="Excel Built-in Normal 3 3" xfId="674"/>
    <cellStyle name="Excel_BuiltIn_Rossz" xfId="675"/>
    <cellStyle name="Explanatory Text" xfId="676"/>
    <cellStyle name="Explanatory Text 2" xfId="677"/>
    <cellStyle name="Comma" xfId="678"/>
    <cellStyle name="Comma [0]" xfId="679"/>
    <cellStyle name="Figyelmeztetés" xfId="680"/>
    <cellStyle name="Figyelmeztetés 2" xfId="681"/>
    <cellStyle name="Figyelmeztetés 3" xfId="682"/>
    <cellStyle name="Figyelmeztetés 4" xfId="683"/>
    <cellStyle name="Footnote" xfId="684"/>
    <cellStyle name="Good" xfId="685"/>
    <cellStyle name="Good 2" xfId="686"/>
    <cellStyle name="Good 2 2" xfId="687"/>
    <cellStyle name="Good 3" xfId="688"/>
    <cellStyle name="Heading" xfId="689"/>
    <cellStyle name="Heading (user)" xfId="690"/>
    <cellStyle name="Heading 1" xfId="691"/>
    <cellStyle name="Heading 1 2" xfId="692"/>
    <cellStyle name="Heading 1 2 2" xfId="693"/>
    <cellStyle name="Heading 1 3" xfId="694"/>
    <cellStyle name="Heading 2" xfId="695"/>
    <cellStyle name="Heading 2 2" xfId="696"/>
    <cellStyle name="Heading 2 2 2" xfId="697"/>
    <cellStyle name="Heading 2 2 3" xfId="698"/>
    <cellStyle name="Heading 2 2 3 2" xfId="699"/>
    <cellStyle name="Heading 2 3" xfId="700"/>
    <cellStyle name="Heading 2 4" xfId="701"/>
    <cellStyle name="Heading 3" xfId="702"/>
    <cellStyle name="Heading 3 2" xfId="703"/>
    <cellStyle name="Heading 3 2 2" xfId="704"/>
    <cellStyle name="Heading 3 2 3" xfId="705"/>
    <cellStyle name="Heading 3 2 3 2" xfId="706"/>
    <cellStyle name="Heading 3 3" xfId="707"/>
    <cellStyle name="Heading 4" xfId="708"/>
    <cellStyle name="Heading 4 2" xfId="709"/>
    <cellStyle name="Heading 4 3" xfId="710"/>
    <cellStyle name="Heading 5" xfId="711"/>
    <cellStyle name="Heading 6" xfId="712"/>
    <cellStyle name="Heading 7" xfId="713"/>
    <cellStyle name="Heading1" xfId="714"/>
    <cellStyle name="Heading1 2" xfId="715"/>
    <cellStyle name="Hyperlink" xfId="716"/>
    <cellStyle name="Hivatkozott cella" xfId="717"/>
    <cellStyle name="Hivatkozott cella 2" xfId="718"/>
    <cellStyle name="Hivatkozott cella 3" xfId="719"/>
    <cellStyle name="Hivatkozott cella 4" xfId="720"/>
    <cellStyle name="Hyperlink" xfId="721"/>
    <cellStyle name="Hyperlink 2" xfId="722"/>
    <cellStyle name="Hyperlink 2 2" xfId="723"/>
    <cellStyle name="Hyperlink 2 2 2" xfId="724"/>
    <cellStyle name="Hyperlink 2 2 3" xfId="725"/>
    <cellStyle name="Hyperlink 2 3" xfId="726"/>
    <cellStyle name="Hyperlink 2 4" xfId="727"/>
    <cellStyle name="Input" xfId="728"/>
    <cellStyle name="Input 2" xfId="729"/>
    <cellStyle name="Input 2 2" xfId="730"/>
    <cellStyle name="Input 2 3" xfId="731"/>
    <cellStyle name="Input 3" xfId="732"/>
    <cellStyle name="Jegyzet" xfId="733"/>
    <cellStyle name="Jegyzet 2" xfId="734"/>
    <cellStyle name="Jegyzet 2 2" xfId="735"/>
    <cellStyle name="Jegyzet 3" xfId="736"/>
    <cellStyle name="Jegyzet 4" xfId="737"/>
    <cellStyle name="Jegyzet 4 2" xfId="738"/>
    <cellStyle name="Jelöl?szín (1)" xfId="739"/>
    <cellStyle name="Jelöl?szín (1) 1" xfId="740"/>
    <cellStyle name="Jelöl?szín (1) 2" xfId="741"/>
    <cellStyle name="Jelöl?szín (1) 2 2" xfId="742"/>
    <cellStyle name="Jelöl?szín (1) 3" xfId="743"/>
    <cellStyle name="Jelöl?szín (1) 4" xfId="744"/>
    <cellStyle name="Jelöl?szín (1) 5" xfId="745"/>
    <cellStyle name="Jelöl?szín (2)" xfId="746"/>
    <cellStyle name="Jelöl?szín (2) 1" xfId="747"/>
    <cellStyle name="Jelöl?szín (2) 1 2" xfId="748"/>
    <cellStyle name="Jelöl?szín (2) 1 2 2" xfId="749"/>
    <cellStyle name="Jelöl?szín (2) 1 2 2 2" xfId="750"/>
    <cellStyle name="Jelöl?szín (2) 1 2 3" xfId="751"/>
    <cellStyle name="Jelöl?szín (2) 1 3" xfId="752"/>
    <cellStyle name="Jelöl?szín (2) 2" xfId="753"/>
    <cellStyle name="Jelöl?szín (2) 2 2" xfId="754"/>
    <cellStyle name="Jelöl?szín (2) 2 3" xfId="755"/>
    <cellStyle name="Jelöl?szín (2) 3" xfId="756"/>
    <cellStyle name="Jelöl?szín (2) 4" xfId="757"/>
    <cellStyle name="Jelöl?szín (2) 5" xfId="758"/>
    <cellStyle name="Jelöl?szín (3)" xfId="759"/>
    <cellStyle name="Jelöl?szín (3) 1" xfId="760"/>
    <cellStyle name="Jelöl?szín (3) 1 2" xfId="761"/>
    <cellStyle name="Jelöl?szín (3) 1 2 2" xfId="762"/>
    <cellStyle name="Jelöl?szín (3) 1 2 2 2" xfId="763"/>
    <cellStyle name="Jelöl?szín (3) 1 2 3" xfId="764"/>
    <cellStyle name="Jelöl?szín (3) 1 3" xfId="765"/>
    <cellStyle name="Jelöl?szín (3) 2" xfId="766"/>
    <cellStyle name="Jelöl?szín (3) 2 2" xfId="767"/>
    <cellStyle name="Jelöl?szín (3) 3" xfId="768"/>
    <cellStyle name="Jelöl?szín (3) 4" xfId="769"/>
    <cellStyle name="Jelöl?szín (3) 5" xfId="770"/>
    <cellStyle name="Jelöl?szín (4)" xfId="771"/>
    <cellStyle name="Jelöl?szín (4) 1" xfId="772"/>
    <cellStyle name="Jelöl?szín (4) 1 2" xfId="773"/>
    <cellStyle name="Jelöl?szín (4) 2" xfId="774"/>
    <cellStyle name="Jelöl?szín (4) 2 2" xfId="775"/>
    <cellStyle name="Jelöl?szín (4) 3" xfId="776"/>
    <cellStyle name="Jelöl?szín (4) 4" xfId="777"/>
    <cellStyle name="Jelöl?szín (4) 5" xfId="778"/>
    <cellStyle name="Jelöl?szín (5)" xfId="779"/>
    <cellStyle name="Jelöl?szín (5) 1" xfId="780"/>
    <cellStyle name="Jelöl?szín (5) 2" xfId="781"/>
    <cellStyle name="Jelöl?szín (5) 2 2" xfId="782"/>
    <cellStyle name="Jelöl?szín (5) 3" xfId="783"/>
    <cellStyle name="Jelöl?szín (5) 4" xfId="784"/>
    <cellStyle name="Jelöl?szín (5) 5" xfId="785"/>
    <cellStyle name="Jelöl?szín (6)" xfId="786"/>
    <cellStyle name="Jelöl?szín (6) 1" xfId="787"/>
    <cellStyle name="Jelöl?szín (6) 2" xfId="788"/>
    <cellStyle name="Jelöl?szín (6) 2 2" xfId="789"/>
    <cellStyle name="Jelöl?szín (6) 2 3" xfId="790"/>
    <cellStyle name="Jelöl?szín (6) 3" xfId="791"/>
    <cellStyle name="Jelöl?szín (6) 4" xfId="792"/>
    <cellStyle name="Jelöl?szín (6) 5" xfId="793"/>
    <cellStyle name="Jelölőszín (1)" xfId="794"/>
    <cellStyle name="Jelölőszín (1) 2" xfId="795"/>
    <cellStyle name="Jelölőszín (1) 2 2" xfId="796"/>
    <cellStyle name="Jelölőszín (2)" xfId="797"/>
    <cellStyle name="Jelölőszín (2) 2" xfId="798"/>
    <cellStyle name="Jelölőszín (2) 2 2" xfId="799"/>
    <cellStyle name="Jelölőszín (3)" xfId="800"/>
    <cellStyle name="Jelölőszín (3) 2" xfId="801"/>
    <cellStyle name="Jelölőszín (3) 2 2" xfId="802"/>
    <cellStyle name="Jelölőszín (3) 2 3" xfId="803"/>
    <cellStyle name="Jelölőszín (4)" xfId="804"/>
    <cellStyle name="Jelölőszín (4) 2" xfId="805"/>
    <cellStyle name="Jelölőszín (4) 2 2" xfId="806"/>
    <cellStyle name="Jelölőszín (4) 2 3" xfId="807"/>
    <cellStyle name="Jelölőszín (5)" xfId="808"/>
    <cellStyle name="Jelölőszín (5) 2" xfId="809"/>
    <cellStyle name="Jelölőszín (5) 2 2" xfId="810"/>
    <cellStyle name="Jelölőszín (6)" xfId="811"/>
    <cellStyle name="Jelölőszín (6) 2" xfId="812"/>
    <cellStyle name="Jelölőszín (6) 2 2" xfId="813"/>
    <cellStyle name="Jó" xfId="814"/>
    <cellStyle name="Jó 2" xfId="815"/>
    <cellStyle name="Jó 2 2" xfId="816"/>
    <cellStyle name="Jó 3" xfId="817"/>
    <cellStyle name="Jó 4" xfId="818"/>
    <cellStyle name="Jó 4 2" xfId="819"/>
    <cellStyle name="Kimenet" xfId="820"/>
    <cellStyle name="Kimenet 2" xfId="821"/>
    <cellStyle name="Kimenet 2 2" xfId="822"/>
    <cellStyle name="Kimenet 3" xfId="823"/>
    <cellStyle name="Kimenet 4" xfId="824"/>
    <cellStyle name="Kimenet 4 2" xfId="825"/>
    <cellStyle name="Followed Hyperlink" xfId="826"/>
    <cellStyle name="Linked Cell" xfId="827"/>
    <cellStyle name="Linked Cell 2" xfId="828"/>
    <cellStyle name="Linked Cell 3" xfId="829"/>
    <cellStyle name="Magyarázó szöveg" xfId="830"/>
    <cellStyle name="Magyarázó szöveg 2" xfId="831"/>
    <cellStyle name="Magyarázó szöveg 3" xfId="832"/>
    <cellStyle name="Magyarázó szöveg 4" xfId="833"/>
    <cellStyle name="Neutral" xfId="834"/>
    <cellStyle name="Neutral 2" xfId="835"/>
    <cellStyle name="Neutral 2 2" xfId="836"/>
    <cellStyle name="Normál 10" xfId="837"/>
    <cellStyle name="Normál 10 2" xfId="838"/>
    <cellStyle name="Normál 11" xfId="839"/>
    <cellStyle name="Normál 11 2" xfId="840"/>
    <cellStyle name="Normál 12" xfId="841"/>
    <cellStyle name="Normál 12 2" xfId="842"/>
    <cellStyle name="Normál 12 3" xfId="843"/>
    <cellStyle name="Normál 13" xfId="844"/>
    <cellStyle name="Normál 13 2" xfId="845"/>
    <cellStyle name="Normal 2" xfId="846"/>
    <cellStyle name="Normál 2" xfId="847"/>
    <cellStyle name="Normal 2 10" xfId="848"/>
    <cellStyle name="Normál 2 10" xfId="849"/>
    <cellStyle name="Normal 2 10 10" xfId="850"/>
    <cellStyle name="Normal 2 10 11" xfId="851"/>
    <cellStyle name="Normal 2 10 12" xfId="852"/>
    <cellStyle name="Normal 2 10 13" xfId="853"/>
    <cellStyle name="Normal 2 10 14" xfId="854"/>
    <cellStyle name="Normal 2 10 15" xfId="855"/>
    <cellStyle name="Normal 2 10 16" xfId="856"/>
    <cellStyle name="Normal 2 10 17" xfId="857"/>
    <cellStyle name="Normal 2 10 18" xfId="858"/>
    <cellStyle name="Normal 2 10 19" xfId="859"/>
    <cellStyle name="Normal 2 10 2" xfId="860"/>
    <cellStyle name="Normal 2 10 20" xfId="861"/>
    <cellStyle name="Normal 2 10 21" xfId="862"/>
    <cellStyle name="Normal 2 10 22" xfId="863"/>
    <cellStyle name="Normal 2 10 23" xfId="864"/>
    <cellStyle name="Normal 2 10 24" xfId="865"/>
    <cellStyle name="Normal 2 10 25" xfId="866"/>
    <cellStyle name="Normal 2 10 26" xfId="867"/>
    <cellStyle name="Normal 2 10 27" xfId="868"/>
    <cellStyle name="Normal 2 10 28" xfId="869"/>
    <cellStyle name="Normal 2 10 29" xfId="870"/>
    <cellStyle name="Normal 2 10 3" xfId="871"/>
    <cellStyle name="Normal 2 10 30" xfId="872"/>
    <cellStyle name="Normal 2 10 31" xfId="873"/>
    <cellStyle name="Normal 2 10 31 2" xfId="874"/>
    <cellStyle name="Normal 2 10 32" xfId="875"/>
    <cellStyle name="Normal 2 10 32 2" xfId="876"/>
    <cellStyle name="Normal 2 10 33" xfId="877"/>
    <cellStyle name="Normal 2 10 33 2" xfId="878"/>
    <cellStyle name="Normal 2 10 34" xfId="879"/>
    <cellStyle name="Normal 2 10 35" xfId="880"/>
    <cellStyle name="Normal 2 10 36" xfId="881"/>
    <cellStyle name="Normal 2 10 37" xfId="882"/>
    <cellStyle name="Normal 2 10 38" xfId="883"/>
    <cellStyle name="Normal 2 10 39" xfId="884"/>
    <cellStyle name="Normal 2 10 4" xfId="885"/>
    <cellStyle name="Normal 2 10 40" xfId="886"/>
    <cellStyle name="Normal 2 10 41" xfId="887"/>
    <cellStyle name="Normal 2 10 42" xfId="888"/>
    <cellStyle name="Normal 2 10 43" xfId="889"/>
    <cellStyle name="Normal 2 10 44" xfId="890"/>
    <cellStyle name="Normal 2 10 45" xfId="891"/>
    <cellStyle name="Normal 2 10 46" xfId="892"/>
    <cellStyle name="Normal 2 10 47" xfId="893"/>
    <cellStyle name="Normal 2 10 48" xfId="894"/>
    <cellStyle name="Normal 2 10 49" xfId="895"/>
    <cellStyle name="Normal 2 10 5" xfId="896"/>
    <cellStyle name="Normal 2 10 50" xfId="897"/>
    <cellStyle name="Normal 2 10 51" xfId="898"/>
    <cellStyle name="Normal 2 10 52" xfId="899"/>
    <cellStyle name="Normal 2 10 53" xfId="900"/>
    <cellStyle name="Normal 2 10 54" xfId="901"/>
    <cellStyle name="Normal 2 10 55" xfId="902"/>
    <cellStyle name="Normal 2 10 56" xfId="903"/>
    <cellStyle name="Normal 2 10 57" xfId="904"/>
    <cellStyle name="Normal 2 10 58" xfId="905"/>
    <cellStyle name="Normal 2 10 59" xfId="906"/>
    <cellStyle name="Normal 2 10 6" xfId="907"/>
    <cellStyle name="Normal 2 10 60" xfId="908"/>
    <cellStyle name="Normal 2 10 61" xfId="909"/>
    <cellStyle name="Normal 2 10 62" xfId="910"/>
    <cellStyle name="Normal 2 10 63" xfId="911"/>
    <cellStyle name="Normal 2 10 64" xfId="912"/>
    <cellStyle name="Normal 2 10 65" xfId="913"/>
    <cellStyle name="Normal 2 10 66" xfId="914"/>
    <cellStyle name="Normal 2 10 67" xfId="915"/>
    <cellStyle name="Normal 2 10 68" xfId="916"/>
    <cellStyle name="Normal 2 10 69" xfId="917"/>
    <cellStyle name="Normal 2 10 7" xfId="918"/>
    <cellStyle name="Normal 2 10 70" xfId="919"/>
    <cellStyle name="Normal 2 10 71" xfId="920"/>
    <cellStyle name="Normal 2 10 72" xfId="921"/>
    <cellStyle name="Normal 2 10 73" xfId="922"/>
    <cellStyle name="Normal 2 10 74" xfId="923"/>
    <cellStyle name="Normal 2 10 75" xfId="924"/>
    <cellStyle name="Normal 2 10 76" xfId="925"/>
    <cellStyle name="Normal 2 10 77" xfId="926"/>
    <cellStyle name="Normal 2 10 78" xfId="927"/>
    <cellStyle name="Normal 2 10 79" xfId="928"/>
    <cellStyle name="Normal 2 10 8" xfId="929"/>
    <cellStyle name="Normal 2 10 80" xfId="930"/>
    <cellStyle name="Normal 2 10 81" xfId="931"/>
    <cellStyle name="Normal 2 10 82" xfId="932"/>
    <cellStyle name="Normal 2 10 9" xfId="933"/>
    <cellStyle name="Normal 2 11" xfId="934"/>
    <cellStyle name="Normál 2 11" xfId="935"/>
    <cellStyle name="Normal 2 11 10" xfId="936"/>
    <cellStyle name="Normal 2 11 11" xfId="937"/>
    <cellStyle name="Normal 2 11 12" xfId="938"/>
    <cellStyle name="Normal 2 11 13" xfId="939"/>
    <cellStyle name="Normal 2 11 14" xfId="940"/>
    <cellStyle name="Normal 2 11 15" xfId="941"/>
    <cellStyle name="Normal 2 11 16" xfId="942"/>
    <cellStyle name="Normal 2 11 17" xfId="943"/>
    <cellStyle name="Normal 2 11 18" xfId="944"/>
    <cellStyle name="Normal 2 11 19" xfId="945"/>
    <cellStyle name="Normal 2 11 2" xfId="946"/>
    <cellStyle name="Normál 2 11 2" xfId="947"/>
    <cellStyle name="Normal 2 11 20" xfId="948"/>
    <cellStyle name="Normal 2 11 21" xfId="949"/>
    <cellStyle name="Normal 2 11 22" xfId="950"/>
    <cellStyle name="Normal 2 11 23" xfId="951"/>
    <cellStyle name="Normal 2 11 24" xfId="952"/>
    <cellStyle name="Normal 2 11 25" xfId="953"/>
    <cellStyle name="Normal 2 11 26" xfId="954"/>
    <cellStyle name="Normal 2 11 27" xfId="955"/>
    <cellStyle name="Normal 2 11 28" xfId="956"/>
    <cellStyle name="Normal 2 11 29" xfId="957"/>
    <cellStyle name="Normal 2 11 3" xfId="958"/>
    <cellStyle name="Normál 2 11 3" xfId="959"/>
    <cellStyle name="Normal 2 11 30" xfId="960"/>
    <cellStyle name="Normal 2 11 31" xfId="961"/>
    <cellStyle name="Normal 2 11 31 2" xfId="962"/>
    <cellStyle name="Normal 2 11 32" xfId="963"/>
    <cellStyle name="Normal 2 11 32 2" xfId="964"/>
    <cellStyle name="Normal 2 11 33" xfId="965"/>
    <cellStyle name="Normal 2 11 33 2" xfId="966"/>
    <cellStyle name="Normal 2 11 34" xfId="967"/>
    <cellStyle name="Normal 2 11 35" xfId="968"/>
    <cellStyle name="Normal 2 11 36" xfId="969"/>
    <cellStyle name="Normal 2 11 37" xfId="970"/>
    <cellStyle name="Normal 2 11 38" xfId="971"/>
    <cellStyle name="Normal 2 11 39" xfId="972"/>
    <cellStyle name="Normal 2 11 4" xfId="973"/>
    <cellStyle name="Normál 2 11 4" xfId="974"/>
    <cellStyle name="Normal 2 11 40" xfId="975"/>
    <cellStyle name="Normal 2 11 41" xfId="976"/>
    <cellStyle name="Normal 2 11 42" xfId="977"/>
    <cellStyle name="Normal 2 11 43" xfId="978"/>
    <cellStyle name="Normal 2 11 44" xfId="979"/>
    <cellStyle name="Normal 2 11 45" xfId="980"/>
    <cellStyle name="Normal 2 11 46" xfId="981"/>
    <cellStyle name="Normal 2 11 47" xfId="982"/>
    <cellStyle name="Normal 2 11 48" xfId="983"/>
    <cellStyle name="Normal 2 11 49" xfId="984"/>
    <cellStyle name="Normal 2 11 5" xfId="985"/>
    <cellStyle name="Normal 2 11 50" xfId="986"/>
    <cellStyle name="Normal 2 11 51" xfId="987"/>
    <cellStyle name="Normal 2 11 52" xfId="988"/>
    <cellStyle name="Normal 2 11 53" xfId="989"/>
    <cellStyle name="Normal 2 11 54" xfId="990"/>
    <cellStyle name="Normal 2 11 55" xfId="991"/>
    <cellStyle name="Normal 2 11 56" xfId="992"/>
    <cellStyle name="Normal 2 11 57" xfId="993"/>
    <cellStyle name="Normal 2 11 58" xfId="994"/>
    <cellStyle name="Normal 2 11 59" xfId="995"/>
    <cellStyle name="Normal 2 11 6" xfId="996"/>
    <cellStyle name="Normal 2 11 60" xfId="997"/>
    <cellStyle name="Normal 2 11 61" xfId="998"/>
    <cellStyle name="Normal 2 11 62" xfId="999"/>
    <cellStyle name="Normal 2 11 63" xfId="1000"/>
    <cellStyle name="Normal 2 11 64" xfId="1001"/>
    <cellStyle name="Normal 2 11 65" xfId="1002"/>
    <cellStyle name="Normal 2 11 66" xfId="1003"/>
    <cellStyle name="Normal 2 11 67" xfId="1004"/>
    <cellStyle name="Normal 2 11 68" xfId="1005"/>
    <cellStyle name="Normal 2 11 69" xfId="1006"/>
    <cellStyle name="Normal 2 11 7" xfId="1007"/>
    <cellStyle name="Normal 2 11 70" xfId="1008"/>
    <cellStyle name="Normal 2 11 71" xfId="1009"/>
    <cellStyle name="Normal 2 11 72" xfId="1010"/>
    <cellStyle name="Normal 2 11 73" xfId="1011"/>
    <cellStyle name="Normal 2 11 74" xfId="1012"/>
    <cellStyle name="Normal 2 11 75" xfId="1013"/>
    <cellStyle name="Normal 2 11 76" xfId="1014"/>
    <cellStyle name="Normal 2 11 77" xfId="1015"/>
    <cellStyle name="Normal 2 11 78" xfId="1016"/>
    <cellStyle name="Normal 2 11 79" xfId="1017"/>
    <cellStyle name="Normal 2 11 8" xfId="1018"/>
    <cellStyle name="Normal 2 11 80" xfId="1019"/>
    <cellStyle name="Normal 2 11 81" xfId="1020"/>
    <cellStyle name="Normal 2 11 82" xfId="1021"/>
    <cellStyle name="Normal 2 11 9" xfId="1022"/>
    <cellStyle name="Normal 2 12" xfId="1023"/>
    <cellStyle name="Normal 2 13" xfId="1024"/>
    <cellStyle name="Normal 2 14" xfId="1025"/>
    <cellStyle name="Normal 2 15" xfId="1026"/>
    <cellStyle name="Normal 2 16" xfId="1027"/>
    <cellStyle name="Normal 2 17" xfId="1028"/>
    <cellStyle name="Normal 2 18" xfId="1029"/>
    <cellStyle name="Normal 2 19" xfId="1030"/>
    <cellStyle name="Normal 2 2" xfId="1031"/>
    <cellStyle name="Normál 2 2" xfId="1032"/>
    <cellStyle name="Normal 2 2 10" xfId="1033"/>
    <cellStyle name="Normal 2 2 11" xfId="1034"/>
    <cellStyle name="Normal 2 2 12" xfId="1035"/>
    <cellStyle name="Normal 2 2 13" xfId="1036"/>
    <cellStyle name="Normal 2 2 14" xfId="1037"/>
    <cellStyle name="Normal 2 2 15" xfId="1038"/>
    <cellStyle name="Normal 2 2 16" xfId="1039"/>
    <cellStyle name="Normal 2 2 17" xfId="1040"/>
    <cellStyle name="Normal 2 2 18" xfId="1041"/>
    <cellStyle name="Normal 2 2 19" xfId="1042"/>
    <cellStyle name="Normal 2 2 2" xfId="1043"/>
    <cellStyle name="Normál 2 2 2" xfId="1044"/>
    <cellStyle name="Normal 2 2 2 10" xfId="1045"/>
    <cellStyle name="Normal 2 2 2 11" xfId="1046"/>
    <cellStyle name="Normal 2 2 2 12" xfId="1047"/>
    <cellStyle name="Normal 2 2 2 13" xfId="1048"/>
    <cellStyle name="Normal 2 2 2 14" xfId="1049"/>
    <cellStyle name="Normal 2 2 2 15" xfId="1050"/>
    <cellStyle name="Normal 2 2 2 16" xfId="1051"/>
    <cellStyle name="Normal 2 2 2 17" xfId="1052"/>
    <cellStyle name="Normal 2 2 2 18" xfId="1053"/>
    <cellStyle name="Normal 2 2 2 19" xfId="1054"/>
    <cellStyle name="Normal 2 2 2 2" xfId="1055"/>
    <cellStyle name="Normal 2 2 2 20" xfId="1056"/>
    <cellStyle name="Normal 2 2 2 3" xfId="1057"/>
    <cellStyle name="Normal 2 2 2 4" xfId="1058"/>
    <cellStyle name="Normal 2 2 2 5" xfId="1059"/>
    <cellStyle name="Normal 2 2 2 6" xfId="1060"/>
    <cellStyle name="Normal 2 2 2 7" xfId="1061"/>
    <cellStyle name="Normal 2 2 2 8" xfId="1062"/>
    <cellStyle name="Normal 2 2 2 9" xfId="1063"/>
    <cellStyle name="Normal 2 2 20" xfId="1064"/>
    <cellStyle name="Normal 2 2 21" xfId="1065"/>
    <cellStyle name="Normal 2 2 22" xfId="1066"/>
    <cellStyle name="Normal 2 2 23" xfId="1067"/>
    <cellStyle name="Normal 2 2 24" xfId="1068"/>
    <cellStyle name="Normal 2 2 25" xfId="1069"/>
    <cellStyle name="Normal 2 2 26" xfId="1070"/>
    <cellStyle name="Normal 2 2 27" xfId="1071"/>
    <cellStyle name="Normal 2 2 28" xfId="1072"/>
    <cellStyle name="Normal 2 2 29" xfId="1073"/>
    <cellStyle name="Normal 2 2 3" xfId="1074"/>
    <cellStyle name="Normál 2 2 3" xfId="1075"/>
    <cellStyle name="Normal 2 2 3 2" xfId="1076"/>
    <cellStyle name="Normal 2 2 3 3" xfId="1077"/>
    <cellStyle name="Normal 2 2 30" xfId="1078"/>
    <cellStyle name="Normal 2 2 31" xfId="1079"/>
    <cellStyle name="Normal 2 2 32" xfId="1080"/>
    <cellStyle name="Normal 2 2 33" xfId="1081"/>
    <cellStyle name="Normal 2 2 34" xfId="1082"/>
    <cellStyle name="Normal 2 2 35" xfId="1083"/>
    <cellStyle name="Normal 2 2 36" xfId="1084"/>
    <cellStyle name="Normal 2 2 37" xfId="1085"/>
    <cellStyle name="Normal 2 2 38" xfId="1086"/>
    <cellStyle name="Normal 2 2 39" xfId="1087"/>
    <cellStyle name="Normal 2 2 4" xfId="1088"/>
    <cellStyle name="Normál 2 2 4" xfId="1089"/>
    <cellStyle name="Normal 2 2 40" xfId="1090"/>
    <cellStyle name="Normal 2 2 41" xfId="1091"/>
    <cellStyle name="Normal 2 2 42" xfId="1092"/>
    <cellStyle name="Normal 2 2 43" xfId="1093"/>
    <cellStyle name="Normal 2 2 44" xfId="1094"/>
    <cellStyle name="Normal 2 2 45" xfId="1095"/>
    <cellStyle name="Normal 2 2 46" xfId="1096"/>
    <cellStyle name="Normal 2 2 47" xfId="1097"/>
    <cellStyle name="Normal 2 2 48" xfId="1098"/>
    <cellStyle name="Normal 2 2 49" xfId="1099"/>
    <cellStyle name="Normal 2 2 5" xfId="1100"/>
    <cellStyle name="Normal 2 2 50" xfId="1101"/>
    <cellStyle name="Normal 2 2 51" xfId="1102"/>
    <cellStyle name="Normal 2 2 52" xfId="1103"/>
    <cellStyle name="Normal 2 2 53" xfId="1104"/>
    <cellStyle name="Normal 2 2 54" xfId="1105"/>
    <cellStyle name="Normal 2 2 55" xfId="1106"/>
    <cellStyle name="Normal 2 2 56" xfId="1107"/>
    <cellStyle name="Normal 2 2 57" xfId="1108"/>
    <cellStyle name="Normal 2 2 58" xfId="1109"/>
    <cellStyle name="Normal 2 2 59" xfId="1110"/>
    <cellStyle name="Normal 2 2 6" xfId="1111"/>
    <cellStyle name="Normal 2 2 60" xfId="1112"/>
    <cellStyle name="Normal 2 2 61" xfId="1113"/>
    <cellStyle name="Normal 2 2 62" xfId="1114"/>
    <cellStyle name="Normal 2 2 63" xfId="1115"/>
    <cellStyle name="Normal 2 2 64" xfId="1116"/>
    <cellStyle name="Normal 2 2 65" xfId="1117"/>
    <cellStyle name="Normal 2 2 66" xfId="1118"/>
    <cellStyle name="Normal 2 2 67" xfId="1119"/>
    <cellStyle name="Normal 2 2 68" xfId="1120"/>
    <cellStyle name="Normal 2 2 69" xfId="1121"/>
    <cellStyle name="Normal 2 2 7" xfId="1122"/>
    <cellStyle name="Normal 2 2 70" xfId="1123"/>
    <cellStyle name="Normal 2 2 71" xfId="1124"/>
    <cellStyle name="Normal 2 2 72" xfId="1125"/>
    <cellStyle name="Normal 2 2 73" xfId="1126"/>
    <cellStyle name="Normal 2 2 74" xfId="1127"/>
    <cellStyle name="Normal 2 2 75" xfId="1128"/>
    <cellStyle name="Normal 2 2 76" xfId="1129"/>
    <cellStyle name="Normal 2 2 77" xfId="1130"/>
    <cellStyle name="Normal 2 2 78" xfId="1131"/>
    <cellStyle name="Normal 2 2 79" xfId="1132"/>
    <cellStyle name="Normal 2 2 8" xfId="1133"/>
    <cellStyle name="Normal 2 2 80" xfId="1134"/>
    <cellStyle name="Normal 2 2 81" xfId="1135"/>
    <cellStyle name="Normal 2 2 82" xfId="1136"/>
    <cellStyle name="Normal 2 2 83" xfId="1137"/>
    <cellStyle name="Normal 2 2 84" xfId="1138"/>
    <cellStyle name="Normal 2 2 85" xfId="1139"/>
    <cellStyle name="Normal 2 2 9" xfId="1140"/>
    <cellStyle name="Normal 2 20" xfId="1141"/>
    <cellStyle name="Normal 2 21" xfId="1142"/>
    <cellStyle name="Normal 2 22" xfId="1143"/>
    <cellStyle name="Normal 2 23" xfId="1144"/>
    <cellStyle name="Normal 2 24" xfId="1145"/>
    <cellStyle name="Normal 2 25" xfId="1146"/>
    <cellStyle name="Normal 2 26" xfId="1147"/>
    <cellStyle name="Normal 2 27" xfId="1148"/>
    <cellStyle name="Normal 2 28" xfId="1149"/>
    <cellStyle name="Normal 2 29" xfId="1150"/>
    <cellStyle name="Normal 2 3" xfId="1151"/>
    <cellStyle name="Normál 2 3" xfId="1152"/>
    <cellStyle name="Normal 2 3 10" xfId="1153"/>
    <cellStyle name="Normal 2 3 11" xfId="1154"/>
    <cellStyle name="Normal 2 3 12" xfId="1155"/>
    <cellStyle name="Normal 2 3 13" xfId="1156"/>
    <cellStyle name="Normal 2 3 14" xfId="1157"/>
    <cellStyle name="Normal 2 3 15" xfId="1158"/>
    <cellStyle name="Normal 2 3 16" xfId="1159"/>
    <cellStyle name="Normal 2 3 17" xfId="1160"/>
    <cellStyle name="Normal 2 3 18" xfId="1161"/>
    <cellStyle name="Normal 2 3 19" xfId="1162"/>
    <cellStyle name="Normal 2 3 2" xfId="1163"/>
    <cellStyle name="Normál 2 3 2" xfId="1164"/>
    <cellStyle name="Normal 2 3 2 10" xfId="1165"/>
    <cellStyle name="Normal 2 3 2 11" xfId="1166"/>
    <cellStyle name="Normal 2 3 2 12" xfId="1167"/>
    <cellStyle name="Normal 2 3 2 13" xfId="1168"/>
    <cellStyle name="Normal 2 3 2 14" xfId="1169"/>
    <cellStyle name="Normal 2 3 2 15" xfId="1170"/>
    <cellStyle name="Normal 2 3 2 16" xfId="1171"/>
    <cellStyle name="Normal 2 3 2 17" xfId="1172"/>
    <cellStyle name="Normal 2 3 2 18" xfId="1173"/>
    <cellStyle name="Normal 2 3 2 19" xfId="1174"/>
    <cellStyle name="Normal 2 3 2 2" xfId="1175"/>
    <cellStyle name="Normal 2 3 2 20" xfId="1176"/>
    <cellStyle name="Normal 2 3 2 21" xfId="1177"/>
    <cellStyle name="Normal 2 3 2 22" xfId="1178"/>
    <cellStyle name="Normal 2 3 2 23" xfId="1179"/>
    <cellStyle name="Normal 2 3 2 24" xfId="1180"/>
    <cellStyle name="Normal 2 3 2 25" xfId="1181"/>
    <cellStyle name="Normal 2 3 2 26" xfId="1182"/>
    <cellStyle name="Normal 2 3 2 27" xfId="1183"/>
    <cellStyle name="Normal 2 3 2 28" xfId="1184"/>
    <cellStyle name="Normal 2 3 2 29" xfId="1185"/>
    <cellStyle name="Normal 2 3 2 3" xfId="1186"/>
    <cellStyle name="Normal 2 3 2 30" xfId="1187"/>
    <cellStyle name="Normal 2 3 2 30 2" xfId="1188"/>
    <cellStyle name="Normal 2 3 2 31" xfId="1189"/>
    <cellStyle name="Normal 2 3 2 31 2" xfId="1190"/>
    <cellStyle name="Normal 2 3 2 32" xfId="1191"/>
    <cellStyle name="Normal 2 3 2 32 2" xfId="1192"/>
    <cellStyle name="Normal 2 3 2 33" xfId="1193"/>
    <cellStyle name="Normal 2 3 2 34" xfId="1194"/>
    <cellStyle name="Normal 2 3 2 35" xfId="1195"/>
    <cellStyle name="Normal 2 3 2 36" xfId="1196"/>
    <cellStyle name="Normal 2 3 2 37" xfId="1197"/>
    <cellStyle name="Normal 2 3 2 38" xfId="1198"/>
    <cellStyle name="Normal 2 3 2 39" xfId="1199"/>
    <cellStyle name="Normal 2 3 2 4" xfId="1200"/>
    <cellStyle name="Normal 2 3 2 40" xfId="1201"/>
    <cellStyle name="Normal 2 3 2 41" xfId="1202"/>
    <cellStyle name="Normal 2 3 2 42" xfId="1203"/>
    <cellStyle name="Normal 2 3 2 43" xfId="1204"/>
    <cellStyle name="Normal 2 3 2 44" xfId="1205"/>
    <cellStyle name="Normal 2 3 2 45" xfId="1206"/>
    <cellStyle name="Normal 2 3 2 46" xfId="1207"/>
    <cellStyle name="Normal 2 3 2 47" xfId="1208"/>
    <cellStyle name="Normal 2 3 2 48" xfId="1209"/>
    <cellStyle name="Normal 2 3 2 49" xfId="1210"/>
    <cellStyle name="Normal 2 3 2 5" xfId="1211"/>
    <cellStyle name="Normal 2 3 2 50" xfId="1212"/>
    <cellStyle name="Normal 2 3 2 51" xfId="1213"/>
    <cellStyle name="Normal 2 3 2 52" xfId="1214"/>
    <cellStyle name="Normal 2 3 2 53" xfId="1215"/>
    <cellStyle name="Normal 2 3 2 54" xfId="1216"/>
    <cellStyle name="Normal 2 3 2 55" xfId="1217"/>
    <cellStyle name="Normal 2 3 2 56" xfId="1218"/>
    <cellStyle name="Normal 2 3 2 57" xfId="1219"/>
    <cellStyle name="Normal 2 3 2 58" xfId="1220"/>
    <cellStyle name="Normal 2 3 2 59" xfId="1221"/>
    <cellStyle name="Normal 2 3 2 6" xfId="1222"/>
    <cellStyle name="Normal 2 3 2 60" xfId="1223"/>
    <cellStyle name="Normal 2 3 2 61" xfId="1224"/>
    <cellStyle name="Normal 2 3 2 62" xfId="1225"/>
    <cellStyle name="Normal 2 3 2 63" xfId="1226"/>
    <cellStyle name="Normal 2 3 2 64" xfId="1227"/>
    <cellStyle name="Normal 2 3 2 65" xfId="1228"/>
    <cellStyle name="Normal 2 3 2 66" xfId="1229"/>
    <cellStyle name="Normal 2 3 2 67" xfId="1230"/>
    <cellStyle name="Normal 2 3 2 68" xfId="1231"/>
    <cellStyle name="Normal 2 3 2 69" xfId="1232"/>
    <cellStyle name="Normal 2 3 2 7" xfId="1233"/>
    <cellStyle name="Normal 2 3 2 70" xfId="1234"/>
    <cellStyle name="Normal 2 3 2 71" xfId="1235"/>
    <cellStyle name="Normal 2 3 2 72" xfId="1236"/>
    <cellStyle name="Normal 2 3 2 73" xfId="1237"/>
    <cellStyle name="Normal 2 3 2 74" xfId="1238"/>
    <cellStyle name="Normal 2 3 2 75" xfId="1239"/>
    <cellStyle name="Normal 2 3 2 76" xfId="1240"/>
    <cellStyle name="Normal 2 3 2 77" xfId="1241"/>
    <cellStyle name="Normal 2 3 2 78" xfId="1242"/>
    <cellStyle name="Normal 2 3 2 79" xfId="1243"/>
    <cellStyle name="Normal 2 3 2 8" xfId="1244"/>
    <cellStyle name="Normal 2 3 2 80" xfId="1245"/>
    <cellStyle name="Normal 2 3 2 81" xfId="1246"/>
    <cellStyle name="Normal 2 3 2 9" xfId="1247"/>
    <cellStyle name="Normal 2 3 20" xfId="1248"/>
    <cellStyle name="Normal 2 3 21" xfId="1249"/>
    <cellStyle name="Normal 2 3 22" xfId="1250"/>
    <cellStyle name="Normal 2 3 23" xfId="1251"/>
    <cellStyle name="Normal 2 3 24" xfId="1252"/>
    <cellStyle name="Normal 2 3 25" xfId="1253"/>
    <cellStyle name="Normal 2 3 26" xfId="1254"/>
    <cellStyle name="Normal 2 3 27" xfId="1255"/>
    <cellStyle name="Normal 2 3 28" xfId="1256"/>
    <cellStyle name="Normal 2 3 29" xfId="1257"/>
    <cellStyle name="Normal 2 3 3" xfId="1258"/>
    <cellStyle name="Normal 2 3 3 2" xfId="1259"/>
    <cellStyle name="Normal 2 3 3 3" xfId="1260"/>
    <cellStyle name="Normal 2 3 30" xfId="1261"/>
    <cellStyle name="Normal 2 3 31" xfId="1262"/>
    <cellStyle name="Normal 2 3 32" xfId="1263"/>
    <cellStyle name="Normal 2 3 33" xfId="1264"/>
    <cellStyle name="Normal 2 3 34" xfId="1265"/>
    <cellStyle name="Normal 2 3 35" xfId="1266"/>
    <cellStyle name="Normal 2 3 36" xfId="1267"/>
    <cellStyle name="Normal 2 3 37" xfId="1268"/>
    <cellStyle name="Normal 2 3 38" xfId="1269"/>
    <cellStyle name="Normal 2 3 39" xfId="1270"/>
    <cellStyle name="Normal 2 3 4" xfId="1271"/>
    <cellStyle name="Normal 2 3 40" xfId="1272"/>
    <cellStyle name="Normal 2 3 41" xfId="1273"/>
    <cellStyle name="Normal 2 3 42" xfId="1274"/>
    <cellStyle name="Normal 2 3 43" xfId="1275"/>
    <cellStyle name="Normal 2 3 44" xfId="1276"/>
    <cellStyle name="Normal 2 3 45" xfId="1277"/>
    <cellStyle name="Normal 2 3 46" xfId="1278"/>
    <cellStyle name="Normal 2 3 47" xfId="1279"/>
    <cellStyle name="Normal 2 3 48" xfId="1280"/>
    <cellStyle name="Normal 2 3 49" xfId="1281"/>
    <cellStyle name="Normal 2 3 5" xfId="1282"/>
    <cellStyle name="Normal 2 3 50" xfId="1283"/>
    <cellStyle name="Normal 2 3 51" xfId="1284"/>
    <cellStyle name="Normal 2 3 52" xfId="1285"/>
    <cellStyle name="Normal 2 3 53" xfId="1286"/>
    <cellStyle name="Normal 2 3 54" xfId="1287"/>
    <cellStyle name="Normal 2 3 55" xfId="1288"/>
    <cellStyle name="Normal 2 3 56" xfId="1289"/>
    <cellStyle name="Normal 2 3 57" xfId="1290"/>
    <cellStyle name="Normal 2 3 58" xfId="1291"/>
    <cellStyle name="Normal 2 3 59" xfId="1292"/>
    <cellStyle name="Normal 2 3 6" xfId="1293"/>
    <cellStyle name="Normal 2 3 60" xfId="1294"/>
    <cellStyle name="Normal 2 3 61" xfId="1295"/>
    <cellStyle name="Normal 2 3 62" xfId="1296"/>
    <cellStyle name="Normal 2 3 63" xfId="1297"/>
    <cellStyle name="Normal 2 3 64" xfId="1298"/>
    <cellStyle name="Normal 2 3 65" xfId="1299"/>
    <cellStyle name="Normal 2 3 66" xfId="1300"/>
    <cellStyle name="Normal 2 3 67" xfId="1301"/>
    <cellStyle name="Normal 2 3 68" xfId="1302"/>
    <cellStyle name="Normal 2 3 69" xfId="1303"/>
    <cellStyle name="Normal 2 3 7" xfId="1304"/>
    <cellStyle name="Normal 2 3 70" xfId="1305"/>
    <cellStyle name="Normal 2 3 71" xfId="1306"/>
    <cellStyle name="Normal 2 3 72" xfId="1307"/>
    <cellStyle name="Normal 2 3 73" xfId="1308"/>
    <cellStyle name="Normal 2 3 74" xfId="1309"/>
    <cellStyle name="Normal 2 3 75" xfId="1310"/>
    <cellStyle name="Normal 2 3 76" xfId="1311"/>
    <cellStyle name="Normal 2 3 77" xfId="1312"/>
    <cellStyle name="Normal 2 3 78" xfId="1313"/>
    <cellStyle name="Normal 2 3 79" xfId="1314"/>
    <cellStyle name="Normal 2 3 8" xfId="1315"/>
    <cellStyle name="Normal 2 3 80" xfId="1316"/>
    <cellStyle name="Normal 2 3 81" xfId="1317"/>
    <cellStyle name="Normal 2 3 82" xfId="1318"/>
    <cellStyle name="Normal 2 3 83" xfId="1319"/>
    <cellStyle name="Normal 2 3 84" xfId="1320"/>
    <cellStyle name="Normal 2 3 85" xfId="1321"/>
    <cellStyle name="Normal 2 3 9" xfId="1322"/>
    <cellStyle name="Normal 2 30" xfId="1323"/>
    <cellStyle name="Normal 2 31" xfId="1324"/>
    <cellStyle name="Normal 2 32" xfId="1325"/>
    <cellStyle name="Normal 2 33" xfId="1326"/>
    <cellStyle name="Normal 2 34" xfId="1327"/>
    <cellStyle name="Normal 2 35" xfId="1328"/>
    <cellStyle name="Normal 2 36" xfId="1329"/>
    <cellStyle name="Normal 2 37" xfId="1330"/>
    <cellStyle name="Normal 2 38" xfId="1331"/>
    <cellStyle name="Normal 2 39" xfId="1332"/>
    <cellStyle name="Normal 2 4" xfId="1333"/>
    <cellStyle name="Normál 2 4" xfId="1334"/>
    <cellStyle name="Normal 2 4 10" xfId="1335"/>
    <cellStyle name="Normal 2 4 11" xfId="1336"/>
    <cellStyle name="Normal 2 4 12" xfId="1337"/>
    <cellStyle name="Normal 2 4 13" xfId="1338"/>
    <cellStyle name="Normal 2 4 14" xfId="1339"/>
    <cellStyle name="Normal 2 4 15" xfId="1340"/>
    <cellStyle name="Normal 2 4 16" xfId="1341"/>
    <cellStyle name="Normal 2 4 17" xfId="1342"/>
    <cellStyle name="Normal 2 4 18" xfId="1343"/>
    <cellStyle name="Normal 2 4 19" xfId="1344"/>
    <cellStyle name="Normal 2 4 2" xfId="1345"/>
    <cellStyle name="Normal 2 4 2 2" xfId="1346"/>
    <cellStyle name="Normal 2 4 2 3" xfId="1347"/>
    <cellStyle name="Normal 2 4 2 4" xfId="1348"/>
    <cellStyle name="Normal 2 4 20" xfId="1349"/>
    <cellStyle name="Normal 2 4 21" xfId="1350"/>
    <cellStyle name="Normal 2 4 22" xfId="1351"/>
    <cellStyle name="Normal 2 4 23" xfId="1352"/>
    <cellStyle name="Normal 2 4 24" xfId="1353"/>
    <cellStyle name="Normal 2 4 25" xfId="1354"/>
    <cellStyle name="Normal 2 4 26" xfId="1355"/>
    <cellStyle name="Normal 2 4 27" xfId="1356"/>
    <cellStyle name="Normal 2 4 28" xfId="1357"/>
    <cellStyle name="Normal 2 4 29" xfId="1358"/>
    <cellStyle name="Normal 2 4 3" xfId="1359"/>
    <cellStyle name="Normal 2 4 3 2" xfId="1360"/>
    <cellStyle name="Normal 2 4 3 3" xfId="1361"/>
    <cellStyle name="Normal 2 4 30" xfId="1362"/>
    <cellStyle name="Normal 2 4 31" xfId="1363"/>
    <cellStyle name="Normal 2 4 32" xfId="1364"/>
    <cellStyle name="Normal 2 4 33" xfId="1365"/>
    <cellStyle name="Normal 2 4 34" xfId="1366"/>
    <cellStyle name="Normal 2 4 35" xfId="1367"/>
    <cellStyle name="Normal 2 4 36" xfId="1368"/>
    <cellStyle name="Normal 2 4 37" xfId="1369"/>
    <cellStyle name="Normal 2 4 38" xfId="1370"/>
    <cellStyle name="Normal 2 4 39" xfId="1371"/>
    <cellStyle name="Normal 2 4 4" xfId="1372"/>
    <cellStyle name="Normal 2 4 40" xfId="1373"/>
    <cellStyle name="Normal 2 4 41" xfId="1374"/>
    <cellStyle name="Normal 2 4 42" xfId="1375"/>
    <cellStyle name="Normal 2 4 43" xfId="1376"/>
    <cellStyle name="Normal 2 4 44" xfId="1377"/>
    <cellStyle name="Normal 2 4 45" xfId="1378"/>
    <cellStyle name="Normal 2 4 46" xfId="1379"/>
    <cellStyle name="Normal 2 4 47" xfId="1380"/>
    <cellStyle name="Normal 2 4 48" xfId="1381"/>
    <cellStyle name="Normal 2 4 49" xfId="1382"/>
    <cellStyle name="Normal 2 4 5" xfId="1383"/>
    <cellStyle name="Normal 2 4 50" xfId="1384"/>
    <cellStyle name="Normal 2 4 51" xfId="1385"/>
    <cellStyle name="Normal 2 4 52" xfId="1386"/>
    <cellStyle name="Normal 2 4 53" xfId="1387"/>
    <cellStyle name="Normal 2 4 54" xfId="1388"/>
    <cellStyle name="Normal 2 4 55" xfId="1389"/>
    <cellStyle name="Normal 2 4 56" xfId="1390"/>
    <cellStyle name="Normal 2 4 57" xfId="1391"/>
    <cellStyle name="Normal 2 4 58" xfId="1392"/>
    <cellStyle name="Normal 2 4 59" xfId="1393"/>
    <cellStyle name="Normal 2 4 6" xfId="1394"/>
    <cellStyle name="Normal 2 4 60" xfId="1395"/>
    <cellStyle name="Normal 2 4 61" xfId="1396"/>
    <cellStyle name="Normal 2 4 62" xfId="1397"/>
    <cellStyle name="Normal 2 4 63" xfId="1398"/>
    <cellStyle name="Normal 2 4 64" xfId="1399"/>
    <cellStyle name="Normal 2 4 65" xfId="1400"/>
    <cellStyle name="Normal 2 4 66" xfId="1401"/>
    <cellStyle name="Normal 2 4 67" xfId="1402"/>
    <cellStyle name="Normal 2 4 68" xfId="1403"/>
    <cellStyle name="Normal 2 4 69" xfId="1404"/>
    <cellStyle name="Normal 2 4 7" xfId="1405"/>
    <cellStyle name="Normal 2 4 70" xfId="1406"/>
    <cellStyle name="Normal 2 4 71" xfId="1407"/>
    <cellStyle name="Normal 2 4 72" xfId="1408"/>
    <cellStyle name="Normal 2 4 73" xfId="1409"/>
    <cellStyle name="Normal 2 4 74" xfId="1410"/>
    <cellStyle name="Normal 2 4 75" xfId="1411"/>
    <cellStyle name="Normal 2 4 76" xfId="1412"/>
    <cellStyle name="Normal 2 4 77" xfId="1413"/>
    <cellStyle name="Normal 2 4 78" xfId="1414"/>
    <cellStyle name="Normal 2 4 79" xfId="1415"/>
    <cellStyle name="Normal 2 4 8" xfId="1416"/>
    <cellStyle name="Normal 2 4 80" xfId="1417"/>
    <cellStyle name="Normal 2 4 81" xfId="1418"/>
    <cellStyle name="Normal 2 4 82" xfId="1419"/>
    <cellStyle name="Normal 2 4 83" xfId="1420"/>
    <cellStyle name="Normal 2 4 84" xfId="1421"/>
    <cellStyle name="Normal 2 4 85" xfId="1422"/>
    <cellStyle name="Normal 2 4 9" xfId="1423"/>
    <cellStyle name="Normal 2 40" xfId="1424"/>
    <cellStyle name="Normal 2 41" xfId="1425"/>
    <cellStyle name="Normal 2 42" xfId="1426"/>
    <cellStyle name="Normal 2 43" xfId="1427"/>
    <cellStyle name="Normal 2 44" xfId="1428"/>
    <cellStyle name="Normal 2 45" xfId="1429"/>
    <cellStyle name="Normal 2 46" xfId="1430"/>
    <cellStyle name="Normal 2 47" xfId="1431"/>
    <cellStyle name="Normal 2 48" xfId="1432"/>
    <cellStyle name="Normal 2 49" xfId="1433"/>
    <cellStyle name="Normal 2 5" xfId="1434"/>
    <cellStyle name="Normál 2 5" xfId="1435"/>
    <cellStyle name="Normal 2 5 10" xfId="1436"/>
    <cellStyle name="Normal 2 5 11" xfId="1437"/>
    <cellStyle name="Normal 2 5 12" xfId="1438"/>
    <cellStyle name="Normal 2 5 13" xfId="1439"/>
    <cellStyle name="Normal 2 5 14" xfId="1440"/>
    <cellStyle name="Normal 2 5 15" xfId="1441"/>
    <cellStyle name="Normal 2 5 16" xfId="1442"/>
    <cellStyle name="Normal 2 5 17" xfId="1443"/>
    <cellStyle name="Normal 2 5 18" xfId="1444"/>
    <cellStyle name="Normal 2 5 19" xfId="1445"/>
    <cellStyle name="Normal 2 5 2" xfId="1446"/>
    <cellStyle name="Normal 2 5 2 2" xfId="1447"/>
    <cellStyle name="Normal 2 5 2 3" xfId="1448"/>
    <cellStyle name="Normal 2 5 2 4" xfId="1449"/>
    <cellStyle name="Normal 2 5 20" xfId="1450"/>
    <cellStyle name="Normal 2 5 21" xfId="1451"/>
    <cellStyle name="Normal 2 5 22" xfId="1452"/>
    <cellStyle name="Normal 2 5 23" xfId="1453"/>
    <cellStyle name="Normal 2 5 24" xfId="1454"/>
    <cellStyle name="Normal 2 5 25" xfId="1455"/>
    <cellStyle name="Normal 2 5 26" xfId="1456"/>
    <cellStyle name="Normal 2 5 27" xfId="1457"/>
    <cellStyle name="Normal 2 5 28" xfId="1458"/>
    <cellStyle name="Normal 2 5 29" xfId="1459"/>
    <cellStyle name="Normal 2 5 3" xfId="1460"/>
    <cellStyle name="Normal 2 5 3 2" xfId="1461"/>
    <cellStyle name="Normal 2 5 3 3" xfId="1462"/>
    <cellStyle name="Normal 2 5 30" xfId="1463"/>
    <cellStyle name="Normal 2 5 31" xfId="1464"/>
    <cellStyle name="Normal 2 5 32" xfId="1465"/>
    <cellStyle name="Normal 2 5 33" xfId="1466"/>
    <cellStyle name="Normal 2 5 34" xfId="1467"/>
    <cellStyle name="Normal 2 5 35" xfId="1468"/>
    <cellStyle name="Normal 2 5 36" xfId="1469"/>
    <cellStyle name="Normal 2 5 37" xfId="1470"/>
    <cellStyle name="Normal 2 5 38" xfId="1471"/>
    <cellStyle name="Normal 2 5 39" xfId="1472"/>
    <cellStyle name="Normal 2 5 4" xfId="1473"/>
    <cellStyle name="Normal 2 5 40" xfId="1474"/>
    <cellStyle name="Normal 2 5 41" xfId="1475"/>
    <cellStyle name="Normal 2 5 42" xfId="1476"/>
    <cellStyle name="Normal 2 5 43" xfId="1477"/>
    <cellStyle name="Normal 2 5 44" xfId="1478"/>
    <cellStyle name="Normal 2 5 45" xfId="1479"/>
    <cellStyle name="Normal 2 5 46" xfId="1480"/>
    <cellStyle name="Normal 2 5 47" xfId="1481"/>
    <cellStyle name="Normal 2 5 48" xfId="1482"/>
    <cellStyle name="Normal 2 5 49" xfId="1483"/>
    <cellStyle name="Normal 2 5 5" xfId="1484"/>
    <cellStyle name="Normal 2 5 50" xfId="1485"/>
    <cellStyle name="Normal 2 5 51" xfId="1486"/>
    <cellStyle name="Normal 2 5 52" xfId="1487"/>
    <cellStyle name="Normal 2 5 53" xfId="1488"/>
    <cellStyle name="Normal 2 5 54" xfId="1489"/>
    <cellStyle name="Normal 2 5 55" xfId="1490"/>
    <cellStyle name="Normal 2 5 56" xfId="1491"/>
    <cellStyle name="Normal 2 5 57" xfId="1492"/>
    <cellStyle name="Normal 2 5 58" xfId="1493"/>
    <cellStyle name="Normal 2 5 59" xfId="1494"/>
    <cellStyle name="Normal 2 5 6" xfId="1495"/>
    <cellStyle name="Normal 2 5 60" xfId="1496"/>
    <cellStyle name="Normal 2 5 61" xfId="1497"/>
    <cellStyle name="Normal 2 5 62" xfId="1498"/>
    <cellStyle name="Normal 2 5 63" xfId="1499"/>
    <cellStyle name="Normal 2 5 64" xfId="1500"/>
    <cellStyle name="Normal 2 5 65" xfId="1501"/>
    <cellStyle name="Normal 2 5 66" xfId="1502"/>
    <cellStyle name="Normal 2 5 67" xfId="1503"/>
    <cellStyle name="Normal 2 5 68" xfId="1504"/>
    <cellStyle name="Normal 2 5 69" xfId="1505"/>
    <cellStyle name="Normal 2 5 7" xfId="1506"/>
    <cellStyle name="Normal 2 5 70" xfId="1507"/>
    <cellStyle name="Normal 2 5 71" xfId="1508"/>
    <cellStyle name="Normal 2 5 72" xfId="1509"/>
    <cellStyle name="Normal 2 5 73" xfId="1510"/>
    <cellStyle name="Normal 2 5 74" xfId="1511"/>
    <cellStyle name="Normal 2 5 75" xfId="1512"/>
    <cellStyle name="Normal 2 5 76" xfId="1513"/>
    <cellStyle name="Normal 2 5 77" xfId="1514"/>
    <cellStyle name="Normal 2 5 78" xfId="1515"/>
    <cellStyle name="Normal 2 5 79" xfId="1516"/>
    <cellStyle name="Normal 2 5 8" xfId="1517"/>
    <cellStyle name="Normal 2 5 80" xfId="1518"/>
    <cellStyle name="Normal 2 5 81" xfId="1519"/>
    <cellStyle name="Normal 2 5 82" xfId="1520"/>
    <cellStyle name="Normal 2 5 83" xfId="1521"/>
    <cellStyle name="Normal 2 5 84" xfId="1522"/>
    <cellStyle name="Normal 2 5 85" xfId="1523"/>
    <cellStyle name="Normal 2 5 9" xfId="1524"/>
    <cellStyle name="Normal 2 50" xfId="1525"/>
    <cellStyle name="Normal 2 51" xfId="1526"/>
    <cellStyle name="Normal 2 52" xfId="1527"/>
    <cellStyle name="Normal 2 53" xfId="1528"/>
    <cellStyle name="Normal 2 54" xfId="1529"/>
    <cellStyle name="Normal 2 55" xfId="1530"/>
    <cellStyle name="Normal 2 56" xfId="1531"/>
    <cellStyle name="Normal 2 6" xfId="1532"/>
    <cellStyle name="Normál 2 6" xfId="1533"/>
    <cellStyle name="Normal 2 6 10" xfId="1534"/>
    <cellStyle name="Normal 2 6 11" xfId="1535"/>
    <cellStyle name="Normal 2 6 12" xfId="1536"/>
    <cellStyle name="Normal 2 6 13" xfId="1537"/>
    <cellStyle name="Normal 2 6 14" xfId="1538"/>
    <cellStyle name="Normal 2 6 15" xfId="1539"/>
    <cellStyle name="Normal 2 6 16" xfId="1540"/>
    <cellStyle name="Normal 2 6 17" xfId="1541"/>
    <cellStyle name="Normal 2 6 18" xfId="1542"/>
    <cellStyle name="Normal 2 6 19" xfId="1543"/>
    <cellStyle name="Normal 2 6 2" xfId="1544"/>
    <cellStyle name="Normal 2 6 2 2" xfId="1545"/>
    <cellStyle name="Normal 2 6 2 3" xfId="1546"/>
    <cellStyle name="Normal 2 6 2 4" xfId="1547"/>
    <cellStyle name="Normal 2 6 20" xfId="1548"/>
    <cellStyle name="Normal 2 6 21" xfId="1549"/>
    <cellStyle name="Normal 2 6 22" xfId="1550"/>
    <cellStyle name="Normal 2 6 23" xfId="1551"/>
    <cellStyle name="Normal 2 6 24" xfId="1552"/>
    <cellStyle name="Normal 2 6 25" xfId="1553"/>
    <cellStyle name="Normal 2 6 26" xfId="1554"/>
    <cellStyle name="Normal 2 6 27" xfId="1555"/>
    <cellStyle name="Normal 2 6 28" xfId="1556"/>
    <cellStyle name="Normal 2 6 29" xfId="1557"/>
    <cellStyle name="Normal 2 6 3" xfId="1558"/>
    <cellStyle name="Normal 2 6 3 2" xfId="1559"/>
    <cellStyle name="Normal 2 6 3 3" xfId="1560"/>
    <cellStyle name="Normal 2 6 30" xfId="1561"/>
    <cellStyle name="Normal 2 6 31" xfId="1562"/>
    <cellStyle name="Normal 2 6 32" xfId="1563"/>
    <cellStyle name="Normal 2 6 33" xfId="1564"/>
    <cellStyle name="Normal 2 6 34" xfId="1565"/>
    <cellStyle name="Normal 2 6 35" xfId="1566"/>
    <cellStyle name="Normal 2 6 36" xfId="1567"/>
    <cellStyle name="Normal 2 6 37" xfId="1568"/>
    <cellStyle name="Normal 2 6 38" xfId="1569"/>
    <cellStyle name="Normal 2 6 39" xfId="1570"/>
    <cellStyle name="Normal 2 6 4" xfId="1571"/>
    <cellStyle name="Normal 2 6 40" xfId="1572"/>
    <cellStyle name="Normal 2 6 41" xfId="1573"/>
    <cellStyle name="Normal 2 6 42" xfId="1574"/>
    <cellStyle name="Normal 2 6 43" xfId="1575"/>
    <cellStyle name="Normal 2 6 44" xfId="1576"/>
    <cellStyle name="Normal 2 6 45" xfId="1577"/>
    <cellStyle name="Normal 2 6 46" xfId="1578"/>
    <cellStyle name="Normal 2 6 47" xfId="1579"/>
    <cellStyle name="Normal 2 6 48" xfId="1580"/>
    <cellStyle name="Normal 2 6 49" xfId="1581"/>
    <cellStyle name="Normal 2 6 5" xfId="1582"/>
    <cellStyle name="Normal 2 6 50" xfId="1583"/>
    <cellStyle name="Normal 2 6 51" xfId="1584"/>
    <cellStyle name="Normal 2 6 52" xfId="1585"/>
    <cellStyle name="Normal 2 6 53" xfId="1586"/>
    <cellStyle name="Normal 2 6 54" xfId="1587"/>
    <cellStyle name="Normal 2 6 55" xfId="1588"/>
    <cellStyle name="Normal 2 6 56" xfId="1589"/>
    <cellStyle name="Normal 2 6 57" xfId="1590"/>
    <cellStyle name="Normal 2 6 58" xfId="1591"/>
    <cellStyle name="Normal 2 6 59" xfId="1592"/>
    <cellStyle name="Normal 2 6 6" xfId="1593"/>
    <cellStyle name="Normal 2 6 60" xfId="1594"/>
    <cellStyle name="Normal 2 6 61" xfId="1595"/>
    <cellStyle name="Normal 2 6 62" xfId="1596"/>
    <cellStyle name="Normal 2 6 63" xfId="1597"/>
    <cellStyle name="Normal 2 6 64" xfId="1598"/>
    <cellStyle name="Normal 2 6 65" xfId="1599"/>
    <cellStyle name="Normal 2 6 66" xfId="1600"/>
    <cellStyle name="Normal 2 6 67" xfId="1601"/>
    <cellStyle name="Normal 2 6 68" xfId="1602"/>
    <cellStyle name="Normal 2 6 69" xfId="1603"/>
    <cellStyle name="Normal 2 6 7" xfId="1604"/>
    <cellStyle name="Normal 2 6 70" xfId="1605"/>
    <cellStyle name="Normal 2 6 71" xfId="1606"/>
    <cellStyle name="Normal 2 6 72" xfId="1607"/>
    <cellStyle name="Normal 2 6 73" xfId="1608"/>
    <cellStyle name="Normal 2 6 74" xfId="1609"/>
    <cellStyle name="Normal 2 6 75" xfId="1610"/>
    <cellStyle name="Normal 2 6 76" xfId="1611"/>
    <cellStyle name="Normal 2 6 77" xfId="1612"/>
    <cellStyle name="Normal 2 6 78" xfId="1613"/>
    <cellStyle name="Normal 2 6 79" xfId="1614"/>
    <cellStyle name="Normal 2 6 8" xfId="1615"/>
    <cellStyle name="Normal 2 6 80" xfId="1616"/>
    <cellStyle name="Normal 2 6 81" xfId="1617"/>
    <cellStyle name="Normal 2 6 82" xfId="1618"/>
    <cellStyle name="Normal 2 6 83" xfId="1619"/>
    <cellStyle name="Normal 2 6 84" xfId="1620"/>
    <cellStyle name="Normal 2 6 85" xfId="1621"/>
    <cellStyle name="Normal 2 6 9" xfId="1622"/>
    <cellStyle name="Normal 2 7" xfId="1623"/>
    <cellStyle name="Normál 2 7" xfId="1624"/>
    <cellStyle name="Normal 2 7 10" xfId="1625"/>
    <cellStyle name="Normal 2 7 11" xfId="1626"/>
    <cellStyle name="Normal 2 7 12" xfId="1627"/>
    <cellStyle name="Normal 2 7 13" xfId="1628"/>
    <cellStyle name="Normal 2 7 14" xfId="1629"/>
    <cellStyle name="Normal 2 7 15" xfId="1630"/>
    <cellStyle name="Normal 2 7 16" xfId="1631"/>
    <cellStyle name="Normal 2 7 17" xfId="1632"/>
    <cellStyle name="Normal 2 7 18" xfId="1633"/>
    <cellStyle name="Normal 2 7 19" xfId="1634"/>
    <cellStyle name="Normal 2 7 2" xfId="1635"/>
    <cellStyle name="Normal 2 7 2 2" xfId="1636"/>
    <cellStyle name="Normal 2 7 2 3" xfId="1637"/>
    <cellStyle name="Normal 2 7 2 4" xfId="1638"/>
    <cellStyle name="Normal 2 7 20" xfId="1639"/>
    <cellStyle name="Normal 2 7 21" xfId="1640"/>
    <cellStyle name="Normal 2 7 22" xfId="1641"/>
    <cellStyle name="Normal 2 7 23" xfId="1642"/>
    <cellStyle name="Normal 2 7 24" xfId="1643"/>
    <cellStyle name="Normal 2 7 25" xfId="1644"/>
    <cellStyle name="Normal 2 7 26" xfId="1645"/>
    <cellStyle name="Normal 2 7 27" xfId="1646"/>
    <cellStyle name="Normal 2 7 28" xfId="1647"/>
    <cellStyle name="Normal 2 7 29" xfId="1648"/>
    <cellStyle name="Normal 2 7 3" xfId="1649"/>
    <cellStyle name="Normal 2 7 3 2" xfId="1650"/>
    <cellStyle name="Normal 2 7 3 3" xfId="1651"/>
    <cellStyle name="Normal 2 7 30" xfId="1652"/>
    <cellStyle name="Normal 2 7 31" xfId="1653"/>
    <cellStyle name="Normal 2 7 32" xfId="1654"/>
    <cellStyle name="Normal 2 7 33" xfId="1655"/>
    <cellStyle name="Normal 2 7 34" xfId="1656"/>
    <cellStyle name="Normal 2 7 35" xfId="1657"/>
    <cellStyle name="Normal 2 7 36" xfId="1658"/>
    <cellStyle name="Normal 2 7 37" xfId="1659"/>
    <cellStyle name="Normal 2 7 38" xfId="1660"/>
    <cellStyle name="Normal 2 7 39" xfId="1661"/>
    <cellStyle name="Normal 2 7 4" xfId="1662"/>
    <cellStyle name="Normal 2 7 40" xfId="1663"/>
    <cellStyle name="Normal 2 7 41" xfId="1664"/>
    <cellStyle name="Normal 2 7 42" xfId="1665"/>
    <cellStyle name="Normal 2 7 43" xfId="1666"/>
    <cellStyle name="Normal 2 7 44" xfId="1667"/>
    <cellStyle name="Normal 2 7 45" xfId="1668"/>
    <cellStyle name="Normal 2 7 46" xfId="1669"/>
    <cellStyle name="Normal 2 7 47" xfId="1670"/>
    <cellStyle name="Normal 2 7 48" xfId="1671"/>
    <cellStyle name="Normal 2 7 49" xfId="1672"/>
    <cellStyle name="Normal 2 7 5" xfId="1673"/>
    <cellStyle name="Normal 2 7 50" xfId="1674"/>
    <cellStyle name="Normal 2 7 51" xfId="1675"/>
    <cellStyle name="Normal 2 7 52" xfId="1676"/>
    <cellStyle name="Normal 2 7 53" xfId="1677"/>
    <cellStyle name="Normal 2 7 54" xfId="1678"/>
    <cellStyle name="Normal 2 7 55" xfId="1679"/>
    <cellStyle name="Normal 2 7 56" xfId="1680"/>
    <cellStyle name="Normal 2 7 57" xfId="1681"/>
    <cellStyle name="Normal 2 7 58" xfId="1682"/>
    <cellStyle name="Normal 2 7 59" xfId="1683"/>
    <cellStyle name="Normal 2 7 6" xfId="1684"/>
    <cellStyle name="Normal 2 7 60" xfId="1685"/>
    <cellStyle name="Normal 2 7 61" xfId="1686"/>
    <cellStyle name="Normal 2 7 62" xfId="1687"/>
    <cellStyle name="Normal 2 7 63" xfId="1688"/>
    <cellStyle name="Normal 2 7 64" xfId="1689"/>
    <cellStyle name="Normal 2 7 65" xfId="1690"/>
    <cellStyle name="Normal 2 7 66" xfId="1691"/>
    <cellStyle name="Normal 2 7 67" xfId="1692"/>
    <cellStyle name="Normal 2 7 68" xfId="1693"/>
    <cellStyle name="Normal 2 7 69" xfId="1694"/>
    <cellStyle name="Normal 2 7 7" xfId="1695"/>
    <cellStyle name="Normal 2 7 70" xfId="1696"/>
    <cellStyle name="Normal 2 7 71" xfId="1697"/>
    <cellStyle name="Normal 2 7 72" xfId="1698"/>
    <cellStyle name="Normal 2 7 73" xfId="1699"/>
    <cellStyle name="Normal 2 7 74" xfId="1700"/>
    <cellStyle name="Normal 2 7 75" xfId="1701"/>
    <cellStyle name="Normal 2 7 76" xfId="1702"/>
    <cellStyle name="Normal 2 7 77" xfId="1703"/>
    <cellStyle name="Normal 2 7 78" xfId="1704"/>
    <cellStyle name="Normal 2 7 79" xfId="1705"/>
    <cellStyle name="Normal 2 7 8" xfId="1706"/>
    <cellStyle name="Normal 2 7 80" xfId="1707"/>
    <cellStyle name="Normal 2 7 81" xfId="1708"/>
    <cellStyle name="Normal 2 7 82" xfId="1709"/>
    <cellStyle name="Normal 2 7 83" xfId="1710"/>
    <cellStyle name="Normal 2 7 84" xfId="1711"/>
    <cellStyle name="Normal 2 7 85" xfId="1712"/>
    <cellStyle name="Normal 2 7 9" xfId="1713"/>
    <cellStyle name="Normal 2 8" xfId="1714"/>
    <cellStyle name="Normál 2 8" xfId="1715"/>
    <cellStyle name="Normal 2 8 10" xfId="1716"/>
    <cellStyle name="Normal 2 8 11" xfId="1717"/>
    <cellStyle name="Normal 2 8 12" xfId="1718"/>
    <cellStyle name="Normal 2 8 13" xfId="1719"/>
    <cellStyle name="Normal 2 8 14" xfId="1720"/>
    <cellStyle name="Normal 2 8 15" xfId="1721"/>
    <cellStyle name="Normal 2 8 16" xfId="1722"/>
    <cellStyle name="Normal 2 8 17" xfId="1723"/>
    <cellStyle name="Normal 2 8 18" xfId="1724"/>
    <cellStyle name="Normal 2 8 19" xfId="1725"/>
    <cellStyle name="Normal 2 8 2" xfId="1726"/>
    <cellStyle name="Normal 2 8 20" xfId="1727"/>
    <cellStyle name="Normal 2 8 21" xfId="1728"/>
    <cellStyle name="Normal 2 8 22" xfId="1729"/>
    <cellStyle name="Normal 2 8 23" xfId="1730"/>
    <cellStyle name="Normal 2 8 24" xfId="1731"/>
    <cellStyle name="Normal 2 8 25" xfId="1732"/>
    <cellStyle name="Normal 2 8 26" xfId="1733"/>
    <cellStyle name="Normal 2 8 27" xfId="1734"/>
    <cellStyle name="Normal 2 8 28" xfId="1735"/>
    <cellStyle name="Normal 2 8 29" xfId="1736"/>
    <cellStyle name="Normal 2 8 3" xfId="1737"/>
    <cellStyle name="Normal 2 8 30" xfId="1738"/>
    <cellStyle name="Normal 2 8 31" xfId="1739"/>
    <cellStyle name="Normal 2 8 32" xfId="1740"/>
    <cellStyle name="Normal 2 8 33" xfId="1741"/>
    <cellStyle name="Normal 2 8 34" xfId="1742"/>
    <cellStyle name="Normal 2 8 35" xfId="1743"/>
    <cellStyle name="Normal 2 8 36" xfId="1744"/>
    <cellStyle name="Normal 2 8 37" xfId="1745"/>
    <cellStyle name="Normal 2 8 38" xfId="1746"/>
    <cellStyle name="Normal 2 8 39" xfId="1747"/>
    <cellStyle name="Normal 2 8 4" xfId="1748"/>
    <cellStyle name="Normal 2 8 40" xfId="1749"/>
    <cellStyle name="Normal 2 8 41" xfId="1750"/>
    <cellStyle name="Normal 2 8 42" xfId="1751"/>
    <cellStyle name="Normal 2 8 43" xfId="1752"/>
    <cellStyle name="Normal 2 8 44" xfId="1753"/>
    <cellStyle name="Normal 2 8 45" xfId="1754"/>
    <cellStyle name="Normal 2 8 46" xfId="1755"/>
    <cellStyle name="Normal 2 8 47" xfId="1756"/>
    <cellStyle name="Normal 2 8 48" xfId="1757"/>
    <cellStyle name="Normal 2 8 49" xfId="1758"/>
    <cellStyle name="Normal 2 8 5" xfId="1759"/>
    <cellStyle name="Normal 2 8 50" xfId="1760"/>
    <cellStyle name="Normal 2 8 51" xfId="1761"/>
    <cellStyle name="Normal 2 8 52" xfId="1762"/>
    <cellStyle name="Normal 2 8 53" xfId="1763"/>
    <cellStyle name="Normal 2 8 54" xfId="1764"/>
    <cellStyle name="Normal 2 8 55" xfId="1765"/>
    <cellStyle name="Normal 2 8 56" xfId="1766"/>
    <cellStyle name="Normal 2 8 57" xfId="1767"/>
    <cellStyle name="Normal 2 8 58" xfId="1768"/>
    <cellStyle name="Normal 2 8 59" xfId="1769"/>
    <cellStyle name="Normal 2 8 6" xfId="1770"/>
    <cellStyle name="Normal 2 8 60" xfId="1771"/>
    <cellStyle name="Normal 2 8 61" xfId="1772"/>
    <cellStyle name="Normal 2 8 62" xfId="1773"/>
    <cellStyle name="Normal 2 8 63" xfId="1774"/>
    <cellStyle name="Normal 2 8 64" xfId="1775"/>
    <cellStyle name="Normal 2 8 65" xfId="1776"/>
    <cellStyle name="Normal 2 8 66" xfId="1777"/>
    <cellStyle name="Normal 2 8 67" xfId="1778"/>
    <cellStyle name="Normal 2 8 68" xfId="1779"/>
    <cellStyle name="Normal 2 8 69" xfId="1780"/>
    <cellStyle name="Normal 2 8 7" xfId="1781"/>
    <cellStyle name="Normal 2 8 70" xfId="1782"/>
    <cellStyle name="Normal 2 8 71" xfId="1783"/>
    <cellStyle name="Normal 2 8 72" xfId="1784"/>
    <cellStyle name="Normal 2 8 73" xfId="1785"/>
    <cellStyle name="Normal 2 8 74" xfId="1786"/>
    <cellStyle name="Normal 2 8 75" xfId="1787"/>
    <cellStyle name="Normal 2 8 76" xfId="1788"/>
    <cellStyle name="Normal 2 8 77" xfId="1789"/>
    <cellStyle name="Normal 2 8 78" xfId="1790"/>
    <cellStyle name="Normal 2 8 79" xfId="1791"/>
    <cellStyle name="Normal 2 8 8" xfId="1792"/>
    <cellStyle name="Normal 2 8 80" xfId="1793"/>
    <cellStyle name="Normal 2 8 81" xfId="1794"/>
    <cellStyle name="Normal 2 8 82" xfId="1795"/>
    <cellStyle name="Normal 2 8 83" xfId="1796"/>
    <cellStyle name="Normal 2 8 84" xfId="1797"/>
    <cellStyle name="Normal 2 8 9" xfId="1798"/>
    <cellStyle name="Normal 2 9" xfId="1799"/>
    <cellStyle name="Normál 2 9" xfId="1800"/>
    <cellStyle name="Normal 2 9 10" xfId="1801"/>
    <cellStyle name="Normal 2 9 11" xfId="1802"/>
    <cellStyle name="Normal 2 9 12" xfId="1803"/>
    <cellStyle name="Normal 2 9 13" xfId="1804"/>
    <cellStyle name="Normal 2 9 14" xfId="1805"/>
    <cellStyle name="Normal 2 9 15" xfId="1806"/>
    <cellStyle name="Normal 2 9 16" xfId="1807"/>
    <cellStyle name="Normal 2 9 17" xfId="1808"/>
    <cellStyle name="Normal 2 9 18" xfId="1809"/>
    <cellStyle name="Normal 2 9 19" xfId="1810"/>
    <cellStyle name="Normal 2 9 2" xfId="1811"/>
    <cellStyle name="Normal 2 9 20" xfId="1812"/>
    <cellStyle name="Normal 2 9 21" xfId="1813"/>
    <cellStyle name="Normal 2 9 22" xfId="1814"/>
    <cellStyle name="Normal 2 9 23" xfId="1815"/>
    <cellStyle name="Normal 2 9 24" xfId="1816"/>
    <cellStyle name="Normal 2 9 25" xfId="1817"/>
    <cellStyle name="Normal 2 9 26" xfId="1818"/>
    <cellStyle name="Normal 2 9 27" xfId="1819"/>
    <cellStyle name="Normal 2 9 28" xfId="1820"/>
    <cellStyle name="Normal 2 9 29" xfId="1821"/>
    <cellStyle name="Normal 2 9 3" xfId="1822"/>
    <cellStyle name="Normal 2 9 30" xfId="1823"/>
    <cellStyle name="Normal 2 9 31" xfId="1824"/>
    <cellStyle name="Normal 2 9 31 2" xfId="1825"/>
    <cellStyle name="Normal 2 9 32" xfId="1826"/>
    <cellStyle name="Normal 2 9 32 2" xfId="1827"/>
    <cellStyle name="Normal 2 9 33" xfId="1828"/>
    <cellStyle name="Normal 2 9 33 2" xfId="1829"/>
    <cellStyle name="Normal 2 9 34" xfId="1830"/>
    <cellStyle name="Normal 2 9 35" xfId="1831"/>
    <cellStyle name="Normal 2 9 36" xfId="1832"/>
    <cellStyle name="Normal 2 9 37" xfId="1833"/>
    <cellStyle name="Normal 2 9 38" xfId="1834"/>
    <cellStyle name="Normal 2 9 39" xfId="1835"/>
    <cellStyle name="Normal 2 9 4" xfId="1836"/>
    <cellStyle name="Normal 2 9 40" xfId="1837"/>
    <cellStyle name="Normal 2 9 41" xfId="1838"/>
    <cellStyle name="Normal 2 9 42" xfId="1839"/>
    <cellStyle name="Normal 2 9 43" xfId="1840"/>
    <cellStyle name="Normal 2 9 44" xfId="1841"/>
    <cellStyle name="Normal 2 9 45" xfId="1842"/>
    <cellStyle name="Normal 2 9 46" xfId="1843"/>
    <cellStyle name="Normal 2 9 47" xfId="1844"/>
    <cellStyle name="Normal 2 9 48" xfId="1845"/>
    <cellStyle name="Normal 2 9 49" xfId="1846"/>
    <cellStyle name="Normal 2 9 5" xfId="1847"/>
    <cellStyle name="Normal 2 9 50" xfId="1848"/>
    <cellStyle name="Normal 2 9 51" xfId="1849"/>
    <cellStyle name="Normal 2 9 52" xfId="1850"/>
    <cellStyle name="Normal 2 9 53" xfId="1851"/>
    <cellStyle name="Normal 2 9 54" xfId="1852"/>
    <cellStyle name="Normal 2 9 55" xfId="1853"/>
    <cellStyle name="Normal 2 9 56" xfId="1854"/>
    <cellStyle name="Normal 2 9 57" xfId="1855"/>
    <cellStyle name="Normal 2 9 58" xfId="1856"/>
    <cellStyle name="Normal 2 9 59" xfId="1857"/>
    <cellStyle name="Normal 2 9 6" xfId="1858"/>
    <cellStyle name="Normal 2 9 60" xfId="1859"/>
    <cellStyle name="Normal 2 9 61" xfId="1860"/>
    <cellStyle name="Normal 2 9 62" xfId="1861"/>
    <cellStyle name="Normal 2 9 63" xfId="1862"/>
    <cellStyle name="Normal 2 9 64" xfId="1863"/>
    <cellStyle name="Normal 2 9 65" xfId="1864"/>
    <cellStyle name="Normal 2 9 66" xfId="1865"/>
    <cellStyle name="Normal 2 9 67" xfId="1866"/>
    <cellStyle name="Normal 2 9 68" xfId="1867"/>
    <cellStyle name="Normal 2 9 69" xfId="1868"/>
    <cellStyle name="Normal 2 9 7" xfId="1869"/>
    <cellStyle name="Normal 2 9 70" xfId="1870"/>
    <cellStyle name="Normal 2 9 71" xfId="1871"/>
    <cellStyle name="Normal 2 9 72" xfId="1872"/>
    <cellStyle name="Normal 2 9 73" xfId="1873"/>
    <cellStyle name="Normal 2 9 74" xfId="1874"/>
    <cellStyle name="Normal 2 9 75" xfId="1875"/>
    <cellStyle name="Normal 2 9 76" xfId="1876"/>
    <cellStyle name="Normal 2 9 77" xfId="1877"/>
    <cellStyle name="Normal 2 9 78" xfId="1878"/>
    <cellStyle name="Normal 2 9 79" xfId="1879"/>
    <cellStyle name="Normal 2 9 8" xfId="1880"/>
    <cellStyle name="Normal 2 9 80" xfId="1881"/>
    <cellStyle name="Normal 2 9 81" xfId="1882"/>
    <cellStyle name="Normal 2 9 82" xfId="1883"/>
    <cellStyle name="Normal 2 9 9" xfId="1884"/>
    <cellStyle name="Normal 3" xfId="1885"/>
    <cellStyle name="Normál 3" xfId="1886"/>
    <cellStyle name="Normál 3 2" xfId="1887"/>
    <cellStyle name="Normál 3 3" xfId="1888"/>
    <cellStyle name="Normál 3 3 2" xfId="1889"/>
    <cellStyle name="Normál 3 3 3" xfId="1890"/>
    <cellStyle name="Normál 3 4" xfId="1891"/>
    <cellStyle name="Normál 3 5" xfId="1892"/>
    <cellStyle name="Normál 3 6" xfId="1893"/>
    <cellStyle name="Normal 4" xfId="1894"/>
    <cellStyle name="Normál 4" xfId="1895"/>
    <cellStyle name="Normál 4 2" xfId="1896"/>
    <cellStyle name="Normál 4 3" xfId="1897"/>
    <cellStyle name="Normál 4 4" xfId="1898"/>
    <cellStyle name="Normal 5" xfId="1899"/>
    <cellStyle name="Normál 5" xfId="1900"/>
    <cellStyle name="Normál 5 2" xfId="1901"/>
    <cellStyle name="Normál 6" xfId="1902"/>
    <cellStyle name="Normál 6 2" xfId="1903"/>
    <cellStyle name="Normál 6 3" xfId="1904"/>
    <cellStyle name="Normál 6 4" xfId="1905"/>
    <cellStyle name="Normál 7" xfId="1906"/>
    <cellStyle name="Normál 7 2" xfId="1907"/>
    <cellStyle name="Normál 8" xfId="1908"/>
    <cellStyle name="Normál 8 2" xfId="1909"/>
    <cellStyle name="Normál 9" xfId="1910"/>
    <cellStyle name="Normál 9 2" xfId="1911"/>
    <cellStyle name="Normál_Munka1" xfId="1912"/>
    <cellStyle name="Note" xfId="1913"/>
    <cellStyle name="Note 2" xfId="1914"/>
    <cellStyle name="Note 2 2" xfId="1915"/>
    <cellStyle name="Note 2 2 2" xfId="1916"/>
    <cellStyle name="Note 2 3" xfId="1917"/>
    <cellStyle name="Note 3" xfId="1918"/>
    <cellStyle name="Note 4" xfId="1919"/>
    <cellStyle name="Output" xfId="1920"/>
    <cellStyle name="Output 2" xfId="1921"/>
    <cellStyle name="Output 3" xfId="1922"/>
    <cellStyle name="Összesen" xfId="1923"/>
    <cellStyle name="Összesen 2" xfId="1924"/>
    <cellStyle name="Összesen 2 2" xfId="1925"/>
    <cellStyle name="Összesen 3" xfId="1926"/>
    <cellStyle name="Összesen 4" xfId="1927"/>
    <cellStyle name="Currency" xfId="1928"/>
    <cellStyle name="Currency [0]" xfId="1929"/>
    <cellStyle name="Result" xfId="1930"/>
    <cellStyle name="Result 2" xfId="1931"/>
    <cellStyle name="Result2" xfId="1932"/>
    <cellStyle name="Result2 2" xfId="1933"/>
    <cellStyle name="Rossz" xfId="1934"/>
    <cellStyle name="Rossz 2" xfId="1935"/>
    <cellStyle name="Rossz 2 2" xfId="1936"/>
    <cellStyle name="Rossz 3" xfId="1937"/>
    <cellStyle name="Rossz 3 2" xfId="1938"/>
    <cellStyle name="Rossz 4" xfId="1939"/>
    <cellStyle name="Rossz 4 2" xfId="1940"/>
    <cellStyle name="Semleges" xfId="1941"/>
    <cellStyle name="Semleges 2" xfId="1942"/>
    <cellStyle name="Semleges 2 2" xfId="1943"/>
    <cellStyle name="Semleges 3" xfId="1944"/>
    <cellStyle name="Semleges 4" xfId="1945"/>
    <cellStyle name="Semleges 4 2" xfId="1946"/>
    <cellStyle name="Status" xfId="1947"/>
    <cellStyle name="Számítás" xfId="1948"/>
    <cellStyle name="Számítás 2" xfId="1949"/>
    <cellStyle name="Számítás 2 2" xfId="1950"/>
    <cellStyle name="Számítás 3" xfId="1951"/>
    <cellStyle name="Számítás 4" xfId="1952"/>
    <cellStyle name="Számítás 4 2" xfId="1953"/>
    <cellStyle name="Percent" xfId="1954"/>
    <cellStyle name="Text" xfId="1955"/>
    <cellStyle name="Title" xfId="1956"/>
    <cellStyle name="Title 2" xfId="1957"/>
    <cellStyle name="Title 3" xfId="1958"/>
    <cellStyle name="Total" xfId="1959"/>
    <cellStyle name="Total 2" xfId="1960"/>
    <cellStyle name="Total 3" xfId="1961"/>
    <cellStyle name="Warning" xfId="1962"/>
    <cellStyle name="Warning Text" xfId="1963"/>
    <cellStyle name="Warning Text 2" xfId="1964"/>
    <cellStyle name="Warning Text 3" xfId="19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70</xdr:row>
      <xdr:rowOff>590550</xdr:rowOff>
    </xdr:from>
    <xdr:to>
      <xdr:col>2</xdr:col>
      <xdr:colOff>0</xdr:colOff>
      <xdr:row>71</xdr:row>
      <xdr:rowOff>19050</xdr:rowOff>
    </xdr:to>
    <xdr:sp>
      <xdr:nvSpPr>
        <xdr:cNvPr id="1" name="$D$54"/>
        <xdr:cNvSpPr>
          <a:spLocks/>
        </xdr:cNvSpPr>
      </xdr:nvSpPr>
      <xdr:spPr>
        <a:xfrm>
          <a:off x="1866900" y="7319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345 Ft</a:t>
          </a:r>
        </a:p>
      </xdr:txBody>
    </xdr:sp>
    <xdr:clientData fLocksWithSheet="0"/>
  </xdr:twoCellAnchor>
  <xdr:twoCellAnchor>
    <xdr:from>
      <xdr:col>2</xdr:col>
      <xdr:colOff>0</xdr:colOff>
      <xdr:row>70</xdr:row>
      <xdr:rowOff>590550</xdr:rowOff>
    </xdr:from>
    <xdr:to>
      <xdr:col>2</xdr:col>
      <xdr:colOff>0</xdr:colOff>
      <xdr:row>71</xdr:row>
      <xdr:rowOff>19050</xdr:rowOff>
    </xdr:to>
    <xdr:sp>
      <xdr:nvSpPr>
        <xdr:cNvPr id="2" name="$F$54"/>
        <xdr:cNvSpPr>
          <a:spLocks/>
        </xdr:cNvSpPr>
      </xdr:nvSpPr>
      <xdr:spPr>
        <a:xfrm>
          <a:off x="1866900" y="7319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325 Ft</a:t>
          </a:r>
        </a:p>
      </xdr:txBody>
    </xdr:sp>
    <xdr:clientData fLocksWithSheet="0"/>
  </xdr:twoCellAnchor>
  <xdr:twoCellAnchor>
    <xdr:from>
      <xdr:col>2</xdr:col>
      <xdr:colOff>0</xdr:colOff>
      <xdr:row>70</xdr:row>
      <xdr:rowOff>609600</xdr:rowOff>
    </xdr:from>
    <xdr:to>
      <xdr:col>2</xdr:col>
      <xdr:colOff>0</xdr:colOff>
      <xdr:row>71</xdr:row>
      <xdr:rowOff>19050</xdr:rowOff>
    </xdr:to>
    <xdr:sp>
      <xdr:nvSpPr>
        <xdr:cNvPr id="3" name="$H$54"/>
        <xdr:cNvSpPr>
          <a:spLocks/>
        </xdr:cNvSpPr>
      </xdr:nvSpPr>
      <xdr:spPr>
        <a:xfrm>
          <a:off x="1866900" y="73218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305 Ft</a:t>
          </a:r>
        </a:p>
      </xdr:txBody>
    </xdr:sp>
    <xdr:clientData fLocksWithSheet="0"/>
  </xdr:twoCellAnchor>
  <xdr:twoCellAnchor>
    <xdr:from>
      <xdr:col>4</xdr:col>
      <xdr:colOff>0</xdr:colOff>
      <xdr:row>70</xdr:row>
      <xdr:rowOff>800100</xdr:rowOff>
    </xdr:from>
    <xdr:to>
      <xdr:col>4</xdr:col>
      <xdr:colOff>0</xdr:colOff>
      <xdr:row>71</xdr:row>
      <xdr:rowOff>0</xdr:rowOff>
    </xdr:to>
    <xdr:sp>
      <xdr:nvSpPr>
        <xdr:cNvPr id="4" name="$F$48"/>
        <xdr:cNvSpPr>
          <a:spLocks/>
        </xdr:cNvSpPr>
      </xdr:nvSpPr>
      <xdr:spPr>
        <a:xfrm>
          <a:off x="4162425" y="7340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4</xdr:col>
      <xdr:colOff>38100</xdr:colOff>
      <xdr:row>71</xdr:row>
      <xdr:rowOff>19050</xdr:rowOff>
    </xdr:from>
    <xdr:to>
      <xdr:col>4</xdr:col>
      <xdr:colOff>38100</xdr:colOff>
      <xdr:row>71</xdr:row>
      <xdr:rowOff>47625</xdr:rowOff>
    </xdr:to>
    <xdr:sp>
      <xdr:nvSpPr>
        <xdr:cNvPr id="5" name="$F$47"/>
        <xdr:cNvSpPr>
          <a:spLocks/>
        </xdr:cNvSpPr>
      </xdr:nvSpPr>
      <xdr:spPr>
        <a:xfrm>
          <a:off x="4200525" y="73428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57150</xdr:rowOff>
    </xdr:to>
    <xdr:sp>
      <xdr:nvSpPr>
        <xdr:cNvPr id="6" name="$F$47"/>
        <xdr:cNvSpPr>
          <a:spLocks/>
        </xdr:cNvSpPr>
      </xdr:nvSpPr>
      <xdr:spPr>
        <a:xfrm>
          <a:off x="4162425" y="734091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0</xdr:col>
      <xdr:colOff>38100</xdr:colOff>
      <xdr:row>0</xdr:row>
      <xdr:rowOff>0</xdr:rowOff>
    </xdr:from>
    <xdr:to>
      <xdr:col>12</xdr:col>
      <xdr:colOff>1114425</xdr:colOff>
      <xdr:row>0</xdr:row>
      <xdr:rowOff>1943100</xdr:rowOff>
    </xdr:to>
    <xdr:pic>
      <xdr:nvPicPr>
        <xdr:cNvPr id="7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4516100" cy="1943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TALSERVER\kozos\Konyha\&#233;tlap%20WEBRE\WEBRE-magyar\2024\Etlap_2024_15_h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Étlap"/>
      <sheetName val="Megrendelőlap"/>
      <sheetName val="Ár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zoomScale="60" zoomScaleNormal="60" zoomScaleSheetLayoutView="55" workbookViewId="0" topLeftCell="G76">
      <selection activeCell="AD76" sqref="AD1:AD16384"/>
    </sheetView>
  </sheetViews>
  <sheetFormatPr defaultColWidth="9.140625" defaultRowHeight="12.75"/>
  <cols>
    <col min="1" max="1" width="6.140625" style="9" customWidth="1"/>
    <col min="2" max="2" width="21.8515625" style="1" customWidth="1"/>
    <col min="3" max="3" width="26.57421875" style="1" customWidth="1"/>
    <col min="4" max="4" width="7.8515625" style="2" customWidth="1"/>
    <col min="5" max="5" width="26.57421875" style="1" customWidth="1"/>
    <col min="6" max="6" width="7.8515625" style="2" customWidth="1"/>
    <col min="7" max="7" width="26.57421875" style="1" customWidth="1"/>
    <col min="8" max="8" width="7.8515625" style="2" customWidth="1"/>
    <col min="9" max="9" width="26.57421875" style="1" customWidth="1"/>
    <col min="10" max="10" width="9.28125" style="3" customWidth="1"/>
    <col min="11" max="11" width="26.57421875" style="1" customWidth="1"/>
    <col min="12" max="12" width="7.8515625" style="3" customWidth="1"/>
    <col min="13" max="13" width="33.00390625" style="4" customWidth="1"/>
    <col min="14" max="14" width="10.57421875" style="1" customWidth="1"/>
    <col min="15" max="15" width="23.28125" style="1" customWidth="1"/>
    <col min="16" max="16" width="15.57421875" style="1" customWidth="1"/>
    <col min="17" max="17" width="36.421875" style="1" customWidth="1"/>
    <col min="18" max="18" width="13.28125" style="1" customWidth="1"/>
    <col min="19" max="19" width="17.7109375" style="1" customWidth="1"/>
    <col min="20" max="16384" width="9.140625" style="1" customWidth="1"/>
  </cols>
  <sheetData>
    <row r="1" spans="1:13" ht="156.75" customHeight="1" thickBot="1">
      <c r="A1" s="5"/>
      <c r="B1" s="6"/>
      <c r="C1" s="6"/>
      <c r="D1" s="7"/>
      <c r="E1" s="6"/>
      <c r="F1" s="7"/>
      <c r="G1" s="6"/>
      <c r="H1" s="7"/>
      <c r="I1" s="6"/>
      <c r="J1" s="8"/>
      <c r="K1" s="6"/>
      <c r="L1" s="8"/>
      <c r="M1" s="172"/>
    </row>
    <row r="2" spans="1:14" s="9" customFormat="1" ht="33" customHeight="1" thickBot="1">
      <c r="A2" s="374" t="s">
        <v>536</v>
      </c>
      <c r="B2" s="374"/>
      <c r="C2" s="369" t="s">
        <v>537</v>
      </c>
      <c r="D2" s="370"/>
      <c r="E2" s="369" t="s">
        <v>538</v>
      </c>
      <c r="F2" s="370"/>
      <c r="G2" s="369" t="s">
        <v>539</v>
      </c>
      <c r="H2" s="370"/>
      <c r="I2" s="369" t="s">
        <v>540</v>
      </c>
      <c r="J2" s="370"/>
      <c r="K2" s="369" t="s">
        <v>541</v>
      </c>
      <c r="L2" s="371"/>
      <c r="M2" s="346"/>
      <c r="N2" s="347"/>
    </row>
    <row r="3" spans="1:13" s="9" customFormat="1" ht="125.25" customHeight="1">
      <c r="A3" s="332" t="s">
        <v>544</v>
      </c>
      <c r="B3" s="333"/>
      <c r="C3" s="334" t="s">
        <v>545</v>
      </c>
      <c r="D3" s="203">
        <f>+Árak!C2</f>
        <v>2775</v>
      </c>
      <c r="E3" s="334" t="s">
        <v>546</v>
      </c>
      <c r="F3" s="203">
        <f>+Árak!D2</f>
        <v>2435</v>
      </c>
      <c r="G3" s="334" t="s">
        <v>547</v>
      </c>
      <c r="H3" s="335">
        <f>+Árak!E2</f>
        <v>2520</v>
      </c>
      <c r="I3" s="334" t="s">
        <v>548</v>
      </c>
      <c r="J3" s="204">
        <f>+Árak!F2</f>
        <v>2710</v>
      </c>
      <c r="K3" s="334" t="s">
        <v>549</v>
      </c>
      <c r="L3" s="331">
        <f>+Árak!G2</f>
        <v>2560</v>
      </c>
      <c r="M3" s="229"/>
    </row>
    <row r="4" spans="1:13" s="9" customFormat="1" ht="45" customHeight="1">
      <c r="A4" s="10" t="s">
        <v>0</v>
      </c>
      <c r="B4" s="11" t="s">
        <v>250</v>
      </c>
      <c r="C4" s="202" t="s">
        <v>119</v>
      </c>
      <c r="D4" s="203">
        <f>+Árak!C3</f>
        <v>265</v>
      </c>
      <c r="E4" s="202" t="s">
        <v>3</v>
      </c>
      <c r="F4" s="203">
        <f>+Árak!D3</f>
        <v>265</v>
      </c>
      <c r="G4" s="202" t="s">
        <v>151</v>
      </c>
      <c r="H4" s="203">
        <f>+Árak!E3</f>
        <v>265</v>
      </c>
      <c r="I4" s="202" t="s">
        <v>2</v>
      </c>
      <c r="J4" s="204">
        <f>+Árak!F3</f>
        <v>265</v>
      </c>
      <c r="K4" s="202" t="s">
        <v>4</v>
      </c>
      <c r="L4" s="181">
        <f>+Árak!G3</f>
        <v>265</v>
      </c>
      <c r="M4" s="229"/>
    </row>
    <row r="5" spans="1:13" s="9" customFormat="1" ht="39.75" customHeight="1">
      <c r="A5" s="12" t="s">
        <v>5</v>
      </c>
      <c r="B5" s="11" t="s">
        <v>250</v>
      </c>
      <c r="C5" s="202" t="s">
        <v>120</v>
      </c>
      <c r="D5" s="203">
        <f>+Árak!C4</f>
        <v>305</v>
      </c>
      <c r="E5" s="202" t="s">
        <v>121</v>
      </c>
      <c r="F5" s="203">
        <f>+Árak!D4</f>
        <v>295</v>
      </c>
      <c r="G5" s="202" t="s">
        <v>123</v>
      </c>
      <c r="H5" s="203">
        <f>+Árak!E4</f>
        <v>320</v>
      </c>
      <c r="I5" s="202" t="s">
        <v>124</v>
      </c>
      <c r="J5" s="204">
        <f>+Árak!F4</f>
        <v>285</v>
      </c>
      <c r="K5" s="202" t="s">
        <v>152</v>
      </c>
      <c r="L5" s="181">
        <f>+Árak!G4</f>
        <v>355</v>
      </c>
      <c r="M5" s="229"/>
    </row>
    <row r="6" spans="1:14" ht="87.75" customHeight="1">
      <c r="A6" s="13" t="s">
        <v>6</v>
      </c>
      <c r="B6" s="14" t="s">
        <v>7</v>
      </c>
      <c r="C6" s="202" t="s">
        <v>179</v>
      </c>
      <c r="D6" s="203">
        <f>+Árak!C5</f>
        <v>755</v>
      </c>
      <c r="E6" s="202" t="s">
        <v>489</v>
      </c>
      <c r="F6" s="203">
        <f>+Árak!D5</f>
        <v>865</v>
      </c>
      <c r="G6" s="202" t="s">
        <v>180</v>
      </c>
      <c r="H6" s="203">
        <f>+Árak!E5</f>
        <v>805</v>
      </c>
      <c r="I6" s="202" t="s">
        <v>317</v>
      </c>
      <c r="J6" s="204">
        <f>+Árak!F5</f>
        <v>775</v>
      </c>
      <c r="K6" s="202" t="s">
        <v>318</v>
      </c>
      <c r="L6" s="181">
        <f>+Árak!G5</f>
        <v>735</v>
      </c>
      <c r="M6" s="230"/>
      <c r="N6" s="9"/>
    </row>
    <row r="7" spans="1:14" ht="87" customHeight="1">
      <c r="A7" s="15" t="s">
        <v>8</v>
      </c>
      <c r="B7" s="16" t="s">
        <v>7</v>
      </c>
      <c r="C7" s="202" t="s">
        <v>304</v>
      </c>
      <c r="D7" s="203">
        <f>+Árak!C6</f>
        <v>840</v>
      </c>
      <c r="E7" s="202" t="s">
        <v>178</v>
      </c>
      <c r="F7" s="203">
        <f>+Árak!D6</f>
        <v>785</v>
      </c>
      <c r="G7" s="202" t="s">
        <v>319</v>
      </c>
      <c r="H7" s="203">
        <f>+Árak!E6</f>
        <v>840</v>
      </c>
      <c r="I7" s="202" t="s">
        <v>490</v>
      </c>
      <c r="J7" s="204">
        <f>+Árak!F6</f>
        <v>785</v>
      </c>
      <c r="K7" s="202" t="s">
        <v>301</v>
      </c>
      <c r="L7" s="181">
        <f>+Árak!G6</f>
        <v>840</v>
      </c>
      <c r="M7" s="229"/>
      <c r="N7" s="9"/>
    </row>
    <row r="8" spans="1:14" ht="100.5" customHeight="1">
      <c r="A8" s="15" t="s">
        <v>9</v>
      </c>
      <c r="B8" s="16" t="s">
        <v>7</v>
      </c>
      <c r="C8" s="202" t="s">
        <v>379</v>
      </c>
      <c r="D8" s="203">
        <f>+Árak!C7</f>
        <v>805</v>
      </c>
      <c r="E8" s="202" t="s">
        <v>177</v>
      </c>
      <c r="F8" s="203">
        <f>+Árak!D7</f>
        <v>830</v>
      </c>
      <c r="G8" s="202" t="s">
        <v>181</v>
      </c>
      <c r="H8" s="203">
        <f>+Árak!E7</f>
        <v>795</v>
      </c>
      <c r="I8" s="202" t="s">
        <v>284</v>
      </c>
      <c r="J8" s="204">
        <f>+Árak!F7</f>
        <v>855</v>
      </c>
      <c r="K8" s="202" t="s">
        <v>440</v>
      </c>
      <c r="L8" s="181">
        <f>+Árak!G7</f>
        <v>795</v>
      </c>
      <c r="M8" s="229"/>
      <c r="N8" s="9"/>
    </row>
    <row r="9" spans="1:14" ht="102" customHeight="1">
      <c r="A9" s="15" t="s">
        <v>10</v>
      </c>
      <c r="B9" s="16" t="s">
        <v>11</v>
      </c>
      <c r="C9" s="334" t="s">
        <v>550</v>
      </c>
      <c r="D9" s="203">
        <f>+Árak!C8</f>
        <v>1205</v>
      </c>
      <c r="E9" s="334" t="s">
        <v>553</v>
      </c>
      <c r="F9" s="203">
        <f>+Árak!D8</f>
        <v>920</v>
      </c>
      <c r="G9" s="334" t="s">
        <v>551</v>
      </c>
      <c r="H9" s="203">
        <f>+Árak!E8</f>
        <v>895</v>
      </c>
      <c r="I9" s="334" t="s">
        <v>552</v>
      </c>
      <c r="J9" s="204">
        <f>+Árak!F8</f>
        <v>1005</v>
      </c>
      <c r="K9" s="334" t="s">
        <v>554</v>
      </c>
      <c r="L9" s="181">
        <f>+Árak!G8</f>
        <v>895</v>
      </c>
      <c r="M9" s="230"/>
      <c r="N9" s="9"/>
    </row>
    <row r="10" spans="1:14" ht="47.25" customHeight="1">
      <c r="A10" s="17" t="s">
        <v>12</v>
      </c>
      <c r="B10" s="18" t="s">
        <v>13</v>
      </c>
      <c r="C10" s="202" t="s">
        <v>320</v>
      </c>
      <c r="D10" s="203">
        <f>+Árak!C9</f>
        <v>1790</v>
      </c>
      <c r="E10" s="202" t="s">
        <v>122</v>
      </c>
      <c r="F10" s="203">
        <f>+Árak!D9</f>
        <v>1705</v>
      </c>
      <c r="G10" s="202" t="s">
        <v>421</v>
      </c>
      <c r="H10" s="203">
        <f>+Árak!E9</f>
        <v>1775</v>
      </c>
      <c r="I10" s="202" t="s">
        <v>160</v>
      </c>
      <c r="J10" s="204">
        <f>+Árak!F9</f>
        <v>1575</v>
      </c>
      <c r="K10" s="202" t="s">
        <v>125</v>
      </c>
      <c r="L10" s="181">
        <f>+Árak!G9</f>
        <v>1830</v>
      </c>
      <c r="M10" s="229"/>
      <c r="N10" s="9"/>
    </row>
    <row r="11" spans="1:14" ht="99.75" customHeight="1">
      <c r="A11" s="19" t="s">
        <v>14</v>
      </c>
      <c r="B11" s="20" t="s">
        <v>15</v>
      </c>
      <c r="C11" s="202" t="s">
        <v>203</v>
      </c>
      <c r="D11" s="203">
        <f>+Árak!C10</f>
        <v>775</v>
      </c>
      <c r="E11" s="202" t="s">
        <v>232</v>
      </c>
      <c r="F11" s="203">
        <f>+Árak!D10</f>
        <v>825</v>
      </c>
      <c r="G11" s="202" t="s">
        <v>204</v>
      </c>
      <c r="H11" s="203">
        <f>+Árak!E10</f>
        <v>855</v>
      </c>
      <c r="I11" s="202" t="s">
        <v>202</v>
      </c>
      <c r="J11" s="204">
        <f>+Árak!F10</f>
        <v>785</v>
      </c>
      <c r="K11" s="202" t="s">
        <v>205</v>
      </c>
      <c r="L11" s="181">
        <f>+Árak!G10</f>
        <v>790</v>
      </c>
      <c r="M11" s="229"/>
      <c r="N11" s="9"/>
    </row>
    <row r="12" spans="1:13" ht="53.25" customHeight="1">
      <c r="A12" s="21" t="s">
        <v>16</v>
      </c>
      <c r="B12" s="126" t="s">
        <v>17</v>
      </c>
      <c r="C12" s="372" t="s">
        <v>555</v>
      </c>
      <c r="D12" s="363">
        <f>+Árak!C11</f>
        <v>1645</v>
      </c>
      <c r="E12" s="202" t="s">
        <v>126</v>
      </c>
      <c r="F12" s="362">
        <f>+Árak!D11</f>
        <v>1490</v>
      </c>
      <c r="G12" s="202" t="s">
        <v>21</v>
      </c>
      <c r="H12" s="362">
        <f>+Árak!E11</f>
        <v>1495</v>
      </c>
      <c r="I12" s="202" t="s">
        <v>127</v>
      </c>
      <c r="J12" s="366">
        <f>+Árak!F11</f>
        <v>1570</v>
      </c>
      <c r="K12" s="380" t="s">
        <v>491</v>
      </c>
      <c r="L12" s="365">
        <f>+Árak!G11</f>
        <v>1605</v>
      </c>
      <c r="M12" s="229"/>
    </row>
    <row r="13" spans="1:13" ht="51.75" customHeight="1">
      <c r="A13" s="22"/>
      <c r="B13" s="127"/>
      <c r="C13" s="373"/>
      <c r="D13" s="364"/>
      <c r="E13" s="202" t="s">
        <v>128</v>
      </c>
      <c r="F13" s="362"/>
      <c r="G13" s="202" t="s">
        <v>18</v>
      </c>
      <c r="H13" s="362"/>
      <c r="I13" s="205" t="s">
        <v>182</v>
      </c>
      <c r="J13" s="366"/>
      <c r="K13" s="381"/>
      <c r="L13" s="365"/>
      <c r="M13" s="229"/>
    </row>
    <row r="14" spans="1:13" ht="42.75" customHeight="1">
      <c r="A14" s="23"/>
      <c r="B14" s="128"/>
      <c r="C14" s="206"/>
      <c r="D14" s="203"/>
      <c r="E14" s="202" t="s">
        <v>201</v>
      </c>
      <c r="F14" s="203">
        <f>+Árak!D12</f>
        <v>1565</v>
      </c>
      <c r="G14" s="202" t="s">
        <v>285</v>
      </c>
      <c r="H14" s="203">
        <f>+Árak!E12</f>
        <v>1585</v>
      </c>
      <c r="I14" s="202" t="s">
        <v>166</v>
      </c>
      <c r="J14" s="204">
        <f>+Árak!F12</f>
        <v>1590</v>
      </c>
      <c r="K14" s="202"/>
      <c r="L14" s="181">
        <f>+Árak!G12</f>
        <v>0</v>
      </c>
      <c r="M14" s="229"/>
    </row>
    <row r="15" spans="1:14" ht="51.75" customHeight="1">
      <c r="A15" s="21" t="s">
        <v>19</v>
      </c>
      <c r="B15" s="126" t="s">
        <v>20</v>
      </c>
      <c r="C15" s="202" t="s">
        <v>467</v>
      </c>
      <c r="D15" s="362">
        <f>+Árak!C13</f>
        <v>1575</v>
      </c>
      <c r="E15" s="202" t="s">
        <v>129</v>
      </c>
      <c r="F15" s="362">
        <f>+Árak!D13</f>
        <v>1570</v>
      </c>
      <c r="G15" s="202" t="s">
        <v>131</v>
      </c>
      <c r="H15" s="362">
        <f>+Árak!E13</f>
        <v>1595</v>
      </c>
      <c r="I15" s="202" t="s">
        <v>22</v>
      </c>
      <c r="J15" s="366">
        <f>+Árak!F13</f>
        <v>1490</v>
      </c>
      <c r="K15" s="202" t="s">
        <v>130</v>
      </c>
      <c r="L15" s="365">
        <f>+Árak!G13</f>
        <v>1585</v>
      </c>
      <c r="M15" s="229"/>
      <c r="N15" s="9"/>
    </row>
    <row r="16" spans="1:14" ht="45" customHeight="1">
      <c r="A16" s="22"/>
      <c r="B16" s="127"/>
      <c r="C16" s="202" t="s">
        <v>468</v>
      </c>
      <c r="D16" s="362"/>
      <c r="E16" s="202" t="s">
        <v>23</v>
      </c>
      <c r="F16" s="362"/>
      <c r="G16" s="202" t="s">
        <v>216</v>
      </c>
      <c r="H16" s="362"/>
      <c r="I16" s="202" t="s">
        <v>172</v>
      </c>
      <c r="J16" s="366"/>
      <c r="K16" s="202" t="s">
        <v>23</v>
      </c>
      <c r="L16" s="365"/>
      <c r="M16" s="229"/>
      <c r="N16" s="9"/>
    </row>
    <row r="17" spans="1:14" ht="36.75" customHeight="1">
      <c r="A17" s="23"/>
      <c r="B17" s="128"/>
      <c r="C17" s="202" t="s">
        <v>466</v>
      </c>
      <c r="D17" s="203">
        <f>+Árak!C14</f>
        <v>1585</v>
      </c>
      <c r="E17" s="202" t="s">
        <v>173</v>
      </c>
      <c r="F17" s="203">
        <f>+Árak!D14</f>
        <v>1580</v>
      </c>
      <c r="G17" s="202" t="s">
        <v>233</v>
      </c>
      <c r="H17" s="203">
        <f>+Árak!E14</f>
        <v>1585</v>
      </c>
      <c r="I17" s="202" t="s">
        <v>286</v>
      </c>
      <c r="J17" s="204">
        <f>+Árak!F14</f>
        <v>1565</v>
      </c>
      <c r="K17" s="202" t="s">
        <v>24</v>
      </c>
      <c r="L17" s="181">
        <f>+Árak!G14</f>
        <v>1590</v>
      </c>
      <c r="M17" s="229"/>
      <c r="N17" s="9"/>
    </row>
    <row r="18" spans="1:14" ht="60" customHeight="1">
      <c r="A18" s="19" t="s">
        <v>25</v>
      </c>
      <c r="B18" s="20" t="s">
        <v>26</v>
      </c>
      <c r="C18" s="202" t="s">
        <v>401</v>
      </c>
      <c r="D18" s="203">
        <f>+Árak!C15</f>
        <v>1450</v>
      </c>
      <c r="E18" s="202" t="s">
        <v>492</v>
      </c>
      <c r="F18" s="203">
        <f>+Árak!D15</f>
        <v>1520</v>
      </c>
      <c r="G18" s="202" t="s">
        <v>405</v>
      </c>
      <c r="H18" s="203">
        <f>+Árak!E15</f>
        <v>1525</v>
      </c>
      <c r="I18" s="202" t="s">
        <v>189</v>
      </c>
      <c r="J18" s="204">
        <f>+Árak!F15</f>
        <v>1595</v>
      </c>
      <c r="K18" s="202" t="s">
        <v>27</v>
      </c>
      <c r="L18" s="181">
        <f>+Árak!G15</f>
        <v>1515</v>
      </c>
      <c r="M18" s="230"/>
      <c r="N18" s="9"/>
    </row>
    <row r="19" spans="1:14" ht="86.25" customHeight="1">
      <c r="A19" s="19" t="s">
        <v>28</v>
      </c>
      <c r="B19" s="20" t="s">
        <v>29</v>
      </c>
      <c r="C19" s="202" t="s">
        <v>132</v>
      </c>
      <c r="D19" s="203">
        <f>+Árak!C16</f>
        <v>1680</v>
      </c>
      <c r="E19" s="202" t="s">
        <v>404</v>
      </c>
      <c r="F19" s="203">
        <f>+Árak!D16</f>
        <v>1660</v>
      </c>
      <c r="G19" s="202" t="s">
        <v>441</v>
      </c>
      <c r="H19" s="203">
        <f>+Árak!E16</f>
        <v>1675</v>
      </c>
      <c r="I19" s="202" t="s">
        <v>153</v>
      </c>
      <c r="J19" s="204">
        <f>+Árak!F16</f>
        <v>1640</v>
      </c>
      <c r="K19" s="202" t="s">
        <v>406</v>
      </c>
      <c r="L19" s="181">
        <f>+Árak!G16</f>
        <v>1650</v>
      </c>
      <c r="M19" s="230"/>
      <c r="N19" s="9"/>
    </row>
    <row r="20" spans="1:14" ht="118.5" customHeight="1">
      <c r="A20" s="19" t="s">
        <v>30</v>
      </c>
      <c r="B20" s="20" t="s">
        <v>31</v>
      </c>
      <c r="C20" s="202" t="s">
        <v>442</v>
      </c>
      <c r="D20" s="203">
        <f>+Árak!C17</f>
        <v>1745</v>
      </c>
      <c r="E20" s="202" t="s">
        <v>161</v>
      </c>
      <c r="F20" s="203">
        <f>+Árak!D17</f>
        <v>1740</v>
      </c>
      <c r="G20" s="202" t="s">
        <v>154</v>
      </c>
      <c r="H20" s="203">
        <f>+Árak!E16</f>
        <v>1675</v>
      </c>
      <c r="I20" s="202" t="s">
        <v>298</v>
      </c>
      <c r="J20" s="204">
        <f>+Árak!F17</f>
        <v>1780</v>
      </c>
      <c r="K20" s="202" t="s">
        <v>407</v>
      </c>
      <c r="L20" s="181">
        <f>+Árak!G17</f>
        <v>1745</v>
      </c>
      <c r="M20" s="229"/>
      <c r="N20" s="9"/>
    </row>
    <row r="21" spans="1:14" ht="118.5" customHeight="1">
      <c r="A21" s="19" t="s">
        <v>417</v>
      </c>
      <c r="B21" s="20" t="s">
        <v>418</v>
      </c>
      <c r="C21" s="202" t="s">
        <v>422</v>
      </c>
      <c r="D21" s="203">
        <f>+Árak!C18</f>
        <v>1945</v>
      </c>
      <c r="E21" s="202" t="s">
        <v>423</v>
      </c>
      <c r="F21" s="203">
        <f>+Árak!D18</f>
        <v>2135</v>
      </c>
      <c r="G21" s="202" t="s">
        <v>424</v>
      </c>
      <c r="H21" s="203">
        <f>+Árak!E17</f>
        <v>1745</v>
      </c>
      <c r="I21" s="202" t="s">
        <v>425</v>
      </c>
      <c r="J21" s="204">
        <f>+Árak!F18</f>
        <v>2005</v>
      </c>
      <c r="K21" s="202" t="s">
        <v>426</v>
      </c>
      <c r="L21" s="201">
        <f>+Árak!G18</f>
        <v>1910</v>
      </c>
      <c r="M21" s="229"/>
      <c r="N21" s="9"/>
    </row>
    <row r="22" spans="1:14" ht="128.25" customHeight="1">
      <c r="A22" s="19" t="s">
        <v>32</v>
      </c>
      <c r="B22" s="20" t="s">
        <v>33</v>
      </c>
      <c r="C22" s="202" t="s">
        <v>155</v>
      </c>
      <c r="D22" s="203">
        <f>+Árak!C19</f>
        <v>1780</v>
      </c>
      <c r="E22" s="334" t="s">
        <v>556</v>
      </c>
      <c r="F22" s="203">
        <f>+Árak!D19</f>
        <v>1810</v>
      </c>
      <c r="G22" s="202" t="s">
        <v>302</v>
      </c>
      <c r="H22" s="203">
        <f>+Árak!E19</f>
        <v>1820</v>
      </c>
      <c r="I22" s="202" t="s">
        <v>427</v>
      </c>
      <c r="J22" s="204">
        <f>+Árak!F19</f>
        <v>1675</v>
      </c>
      <c r="K22" s="334" t="s">
        <v>557</v>
      </c>
      <c r="L22" s="181">
        <f>+Árak!G19</f>
        <v>1770</v>
      </c>
      <c r="M22" s="230"/>
      <c r="N22" s="9"/>
    </row>
    <row r="23" spans="1:14" ht="153.75" customHeight="1">
      <c r="A23" s="19" t="s">
        <v>34</v>
      </c>
      <c r="B23" s="20" t="s">
        <v>33</v>
      </c>
      <c r="C23" s="334" t="s">
        <v>558</v>
      </c>
      <c r="D23" s="203">
        <f>+Árak!C20</f>
        <v>1910</v>
      </c>
      <c r="E23" s="334" t="s">
        <v>559</v>
      </c>
      <c r="F23" s="203">
        <f>+Árak!D20</f>
        <v>1950</v>
      </c>
      <c r="G23" s="334" t="s">
        <v>560</v>
      </c>
      <c r="H23" s="203">
        <f>+Árak!E20</f>
        <v>1920</v>
      </c>
      <c r="I23" s="334" t="s">
        <v>561</v>
      </c>
      <c r="J23" s="204">
        <f>+Árak!F20</f>
        <v>1940</v>
      </c>
      <c r="K23" s="334" t="s">
        <v>562</v>
      </c>
      <c r="L23" s="181">
        <f>+Árak!G20</f>
        <v>1990</v>
      </c>
      <c r="M23" s="230"/>
      <c r="N23" s="9"/>
    </row>
    <row r="24" spans="1:14" ht="63" customHeight="1">
      <c r="A24" s="24" t="s">
        <v>35</v>
      </c>
      <c r="B24" s="33" t="s">
        <v>33</v>
      </c>
      <c r="C24" s="202" t="s">
        <v>162</v>
      </c>
      <c r="D24" s="362">
        <f>+Árak!C21</f>
        <v>1805</v>
      </c>
      <c r="E24" s="202" t="s">
        <v>254</v>
      </c>
      <c r="F24" s="363">
        <f>+Árak!D21</f>
        <v>1770</v>
      </c>
      <c r="G24" s="202" t="s">
        <v>133</v>
      </c>
      <c r="H24" s="362">
        <f>+Árak!E21</f>
        <v>1840</v>
      </c>
      <c r="I24" s="202" t="s">
        <v>321</v>
      </c>
      <c r="J24" s="366">
        <f>+Árak!F21</f>
        <v>1865</v>
      </c>
      <c r="K24" s="202" t="s">
        <v>323</v>
      </c>
      <c r="L24" s="365">
        <f>+Árak!G21</f>
        <v>1820</v>
      </c>
      <c r="M24" s="231"/>
      <c r="N24" s="9"/>
    </row>
    <row r="25" spans="1:14" ht="39" customHeight="1">
      <c r="A25" s="25"/>
      <c r="B25" s="121"/>
      <c r="C25" s="207" t="s">
        <v>305</v>
      </c>
      <c r="D25" s="362"/>
      <c r="E25" s="207" t="s">
        <v>375</v>
      </c>
      <c r="F25" s="364"/>
      <c r="G25" s="207" t="s">
        <v>146</v>
      </c>
      <c r="H25" s="362"/>
      <c r="I25" s="207" t="s">
        <v>305</v>
      </c>
      <c r="J25" s="366"/>
      <c r="K25" s="207" t="s">
        <v>146</v>
      </c>
      <c r="L25" s="365"/>
      <c r="M25" s="231"/>
      <c r="N25" s="9"/>
    </row>
    <row r="26" spans="1:14" ht="42.75" customHeight="1">
      <c r="A26" s="26"/>
      <c r="B26" s="129"/>
      <c r="C26" s="207" t="s">
        <v>402</v>
      </c>
      <c r="D26" s="203">
        <f>+Árak!C22</f>
        <v>1795</v>
      </c>
      <c r="E26" s="336" t="s">
        <v>563</v>
      </c>
      <c r="F26" s="203">
        <f>+Árak!D22</f>
        <v>1830</v>
      </c>
      <c r="G26" s="207" t="s">
        <v>134</v>
      </c>
      <c r="H26" s="203">
        <f>+Árak!E22</f>
        <v>1870</v>
      </c>
      <c r="I26" s="207" t="s">
        <v>322</v>
      </c>
      <c r="J26" s="204">
        <f>+Árak!F22</f>
        <v>1875</v>
      </c>
      <c r="K26" s="207" t="s">
        <v>324</v>
      </c>
      <c r="L26" s="181">
        <f>+Árak!G22</f>
        <v>1830</v>
      </c>
      <c r="M26" s="228"/>
      <c r="N26" s="9"/>
    </row>
    <row r="27" spans="1:14" ht="66.75" customHeight="1">
      <c r="A27" s="24" t="s">
        <v>37</v>
      </c>
      <c r="B27" s="33" t="s">
        <v>33</v>
      </c>
      <c r="C27" s="202" t="s">
        <v>135</v>
      </c>
      <c r="D27" s="362">
        <f>+Árak!C23</f>
        <v>1870</v>
      </c>
      <c r="E27" s="202" t="s">
        <v>326</v>
      </c>
      <c r="F27" s="362">
        <f>+Árak!D23</f>
        <v>1930</v>
      </c>
      <c r="G27" s="202" t="s">
        <v>328</v>
      </c>
      <c r="H27" s="362">
        <f>+Árak!E23</f>
        <v>1850</v>
      </c>
      <c r="I27" s="202" t="s">
        <v>156</v>
      </c>
      <c r="J27" s="366">
        <f>+Árak!F23</f>
        <v>1855</v>
      </c>
      <c r="K27" s="202" t="s">
        <v>330</v>
      </c>
      <c r="L27" s="365">
        <f>+Árak!G23</f>
        <v>1820</v>
      </c>
      <c r="M27" s="229"/>
      <c r="N27" s="9"/>
    </row>
    <row r="28" spans="1:14" ht="52.5" customHeight="1">
      <c r="A28" s="25"/>
      <c r="B28" s="121"/>
      <c r="C28" s="202" t="s">
        <v>43</v>
      </c>
      <c r="D28" s="362"/>
      <c r="E28" s="202" t="s">
        <v>428</v>
      </c>
      <c r="F28" s="362"/>
      <c r="G28" s="202" t="s">
        <v>329</v>
      </c>
      <c r="H28" s="362"/>
      <c r="I28" s="202" t="s">
        <v>39</v>
      </c>
      <c r="J28" s="366"/>
      <c r="K28" s="202" t="s">
        <v>331</v>
      </c>
      <c r="L28" s="365"/>
      <c r="M28" s="229"/>
      <c r="N28" s="9"/>
    </row>
    <row r="29" spans="1:14" ht="52.5" customHeight="1">
      <c r="A29" s="26"/>
      <c r="B29" s="129"/>
      <c r="C29" s="202" t="s">
        <v>325</v>
      </c>
      <c r="D29" s="203">
        <f>+Árak!C24</f>
        <v>1860</v>
      </c>
      <c r="E29" s="202" t="s">
        <v>327</v>
      </c>
      <c r="F29" s="203">
        <f>+Árak!D24</f>
        <v>1940</v>
      </c>
      <c r="G29" s="202" t="s">
        <v>327</v>
      </c>
      <c r="H29" s="203">
        <f>+Árak!E24</f>
        <v>1855</v>
      </c>
      <c r="I29" s="202" t="s">
        <v>157</v>
      </c>
      <c r="J29" s="204">
        <f>+Árak!F24</f>
        <v>1845</v>
      </c>
      <c r="K29" s="202" t="s">
        <v>303</v>
      </c>
      <c r="L29" s="181">
        <f>+Árak!G24</f>
        <v>1810</v>
      </c>
      <c r="M29" s="229"/>
      <c r="N29" s="9"/>
    </row>
    <row r="30" spans="1:14" ht="69.75" customHeight="1">
      <c r="A30" s="24" t="s">
        <v>38</v>
      </c>
      <c r="B30" s="33" t="s">
        <v>33</v>
      </c>
      <c r="C30" s="202" t="s">
        <v>443</v>
      </c>
      <c r="D30" s="362">
        <f>+Árak!C25</f>
        <v>1855</v>
      </c>
      <c r="E30" s="202" t="s">
        <v>136</v>
      </c>
      <c r="F30" s="362">
        <f>+Árak!D25</f>
        <v>1830</v>
      </c>
      <c r="G30" s="202" t="s">
        <v>214</v>
      </c>
      <c r="H30" s="362">
        <f>+Árak!E25</f>
        <v>1740</v>
      </c>
      <c r="I30" s="202" t="s">
        <v>332</v>
      </c>
      <c r="J30" s="366">
        <f>+Árak!F25</f>
        <v>1860</v>
      </c>
      <c r="K30" s="202" t="s">
        <v>137</v>
      </c>
      <c r="L30" s="365">
        <f>+Árak!G25</f>
        <v>1850</v>
      </c>
      <c r="M30" s="232"/>
      <c r="N30" s="9"/>
    </row>
    <row r="31" spans="1:14" ht="47.25" customHeight="1">
      <c r="A31" s="25"/>
      <c r="B31" s="121"/>
      <c r="C31" s="202" t="s">
        <v>444</v>
      </c>
      <c r="D31" s="362"/>
      <c r="E31" s="202" t="s">
        <v>158</v>
      </c>
      <c r="F31" s="362"/>
      <c r="G31" s="202" t="s">
        <v>169</v>
      </c>
      <c r="H31" s="362"/>
      <c r="I31" s="205" t="s">
        <v>333</v>
      </c>
      <c r="J31" s="366"/>
      <c r="K31" s="202" t="s">
        <v>139</v>
      </c>
      <c r="L31" s="365"/>
      <c r="M31" s="232"/>
      <c r="N31" s="9"/>
    </row>
    <row r="32" spans="1:14" ht="60" customHeight="1">
      <c r="A32" s="26"/>
      <c r="B32" s="129"/>
      <c r="C32" s="202" t="s">
        <v>445</v>
      </c>
      <c r="D32" s="203">
        <f>+Árak!C26</f>
        <v>1845</v>
      </c>
      <c r="E32" s="202" t="s">
        <v>138</v>
      </c>
      <c r="F32" s="203">
        <f>+Árak!D26</f>
        <v>1840</v>
      </c>
      <c r="G32" s="202" t="s">
        <v>207</v>
      </c>
      <c r="H32" s="203">
        <f>+Árak!E26</f>
        <v>1810</v>
      </c>
      <c r="I32" s="205" t="s">
        <v>334</v>
      </c>
      <c r="J32" s="204">
        <f>+Árak!F26</f>
        <v>1910</v>
      </c>
      <c r="K32" s="202" t="s">
        <v>140</v>
      </c>
      <c r="L32" s="181">
        <f>+Árak!G26</f>
        <v>1875</v>
      </c>
      <c r="M32" s="232"/>
      <c r="N32" s="9"/>
    </row>
    <row r="33" spans="1:14" ht="112.5" customHeight="1">
      <c r="A33" s="19" t="s">
        <v>40</v>
      </c>
      <c r="B33" s="20" t="s">
        <v>33</v>
      </c>
      <c r="C33" s="202" t="s">
        <v>403</v>
      </c>
      <c r="D33" s="203">
        <f>+Árak!C27</f>
        <v>1940</v>
      </c>
      <c r="E33" s="202" t="s">
        <v>174</v>
      </c>
      <c r="F33" s="203">
        <f>+Árak!D27</f>
        <v>1850</v>
      </c>
      <c r="G33" s="334" t="s">
        <v>564</v>
      </c>
      <c r="H33" s="203">
        <f>+Árak!E27</f>
        <v>1820</v>
      </c>
      <c r="I33" s="202" t="s">
        <v>335</v>
      </c>
      <c r="J33" s="204">
        <f>+Árak!F27</f>
        <v>1915</v>
      </c>
      <c r="K33" s="202" t="s">
        <v>376</v>
      </c>
      <c r="L33" s="181">
        <f>+Árak!G27</f>
        <v>1910</v>
      </c>
      <c r="M33" s="233"/>
      <c r="N33" s="9"/>
    </row>
    <row r="34" spans="1:14" ht="78" customHeight="1">
      <c r="A34" s="27" t="s">
        <v>41</v>
      </c>
      <c r="B34" s="130" t="s">
        <v>42</v>
      </c>
      <c r="C34" s="202" t="s">
        <v>165</v>
      </c>
      <c r="D34" s="362">
        <f>+Árak!C28</f>
        <v>1880</v>
      </c>
      <c r="E34" s="202" t="s">
        <v>141</v>
      </c>
      <c r="F34" s="362">
        <f>+Árak!D28</f>
        <v>1840</v>
      </c>
      <c r="G34" s="202" t="s">
        <v>142</v>
      </c>
      <c r="H34" s="362">
        <f>+Árak!E28</f>
        <v>1980</v>
      </c>
      <c r="I34" s="202" t="s">
        <v>190</v>
      </c>
      <c r="J34" s="366">
        <f>+Árak!F28</f>
        <v>1875</v>
      </c>
      <c r="K34" s="202" t="s">
        <v>167</v>
      </c>
      <c r="L34" s="365">
        <f>+Árak!G28</f>
        <v>2170</v>
      </c>
      <c r="M34" s="233"/>
      <c r="N34" s="9"/>
    </row>
    <row r="35" spans="1:14" ht="54.75" customHeight="1">
      <c r="A35" s="28"/>
      <c r="B35" s="131"/>
      <c r="C35" s="202" t="s">
        <v>36</v>
      </c>
      <c r="D35" s="362"/>
      <c r="E35" s="202" t="s">
        <v>493</v>
      </c>
      <c r="F35" s="362"/>
      <c r="G35" s="202" t="s">
        <v>287</v>
      </c>
      <c r="H35" s="362"/>
      <c r="I35" s="202" t="s">
        <v>169</v>
      </c>
      <c r="J35" s="366"/>
      <c r="K35" s="202" t="s">
        <v>168</v>
      </c>
      <c r="L35" s="365"/>
      <c r="M35" s="233"/>
      <c r="N35" s="9"/>
    </row>
    <row r="36" spans="1:14" ht="70.5" customHeight="1">
      <c r="A36" s="29"/>
      <c r="B36" s="132"/>
      <c r="C36" s="202" t="s">
        <v>222</v>
      </c>
      <c r="D36" s="203">
        <f>+Árak!C29</f>
        <v>1930</v>
      </c>
      <c r="E36" s="202" t="s">
        <v>223</v>
      </c>
      <c r="F36" s="203">
        <f>+Árak!D29</f>
        <v>1940</v>
      </c>
      <c r="G36" s="202" t="s">
        <v>134</v>
      </c>
      <c r="H36" s="203">
        <f>+Árak!E29</f>
        <v>2025</v>
      </c>
      <c r="I36" s="202" t="s">
        <v>191</v>
      </c>
      <c r="J36" s="204">
        <f>+Árak!F29</f>
        <v>1930</v>
      </c>
      <c r="K36" s="202" t="s">
        <v>234</v>
      </c>
      <c r="L36" s="181">
        <f>+Árak!G29</f>
        <v>2210</v>
      </c>
      <c r="M36" s="233"/>
      <c r="N36" s="9"/>
    </row>
    <row r="37" spans="1:14" ht="126.75" customHeight="1">
      <c r="A37" s="30" t="s">
        <v>45</v>
      </c>
      <c r="B37" s="31" t="str">
        <f>"Nyugdíjas menü 
5 napra "&amp;Árak!B30&amp;" Ft
"&amp;Árak!B30/5&amp;" Ft/nap"</f>
        <v>Nyugdíjas menü 
5 napra 7250 Ft
1450 Ft/nap</v>
      </c>
      <c r="C37" s="202" t="s">
        <v>469</v>
      </c>
      <c r="D37" s="203">
        <f>+Árak!C30</f>
        <v>1695</v>
      </c>
      <c r="E37" s="202" t="s">
        <v>394</v>
      </c>
      <c r="F37" s="203">
        <f>+Árak!D30</f>
        <v>1650</v>
      </c>
      <c r="G37" s="202" t="s">
        <v>164</v>
      </c>
      <c r="H37" s="203">
        <f>+Árak!E30</f>
        <v>1615</v>
      </c>
      <c r="I37" s="202" t="s">
        <v>336</v>
      </c>
      <c r="J37" s="204">
        <f>+Árak!F30</f>
        <v>1645</v>
      </c>
      <c r="K37" s="202" t="s">
        <v>409</v>
      </c>
      <c r="L37" s="181">
        <f>+Árak!G30</f>
        <v>1695</v>
      </c>
      <c r="M37" s="232"/>
      <c r="N37" s="9"/>
    </row>
    <row r="38" spans="1:14" ht="77.25" customHeight="1">
      <c r="A38" s="32" t="s">
        <v>46</v>
      </c>
      <c r="B38" s="18" t="str">
        <f>"Menü 
5 napra "&amp;Árak!B31&amp;" Ft
"&amp;Árak!B31/5&amp;" Ft/nap"</f>
        <v>Menü 
5 napra 8650 Ft
1730 Ft/nap</v>
      </c>
      <c r="C38" s="202" t="s">
        <v>392</v>
      </c>
      <c r="D38" s="203">
        <f>+Árak!C31</f>
        <v>2110</v>
      </c>
      <c r="E38" s="202" t="s">
        <v>395</v>
      </c>
      <c r="F38" s="203">
        <f>+Árak!D31</f>
        <v>1960</v>
      </c>
      <c r="G38" s="202" t="s">
        <v>164</v>
      </c>
      <c r="H38" s="203">
        <f>+Árak!E31</f>
        <v>1910</v>
      </c>
      <c r="I38" s="202" t="s">
        <v>337</v>
      </c>
      <c r="J38" s="204">
        <f>+Árak!F31</f>
        <v>1995</v>
      </c>
      <c r="K38" s="202" t="s">
        <v>494</v>
      </c>
      <c r="L38" s="181">
        <f>+Árak!G31</f>
        <v>2025</v>
      </c>
      <c r="M38" s="232"/>
      <c r="N38" s="9"/>
    </row>
    <row r="39" spans="1:14" ht="105.75" customHeight="1">
      <c r="A39" s="17" t="s">
        <v>47</v>
      </c>
      <c r="B39" s="18" t="str">
        <f>"Menü 
5 napra "&amp;Árak!B32&amp;" Ft
"&amp;Árak!B32/5&amp;" Ft/nap"</f>
        <v>Menü 
5 napra 9550 Ft
1910 Ft/nap</v>
      </c>
      <c r="C39" s="202" t="s">
        <v>469</v>
      </c>
      <c r="D39" s="203">
        <f>+Árak!C32</f>
        <v>2005</v>
      </c>
      <c r="E39" s="202" t="s">
        <v>396</v>
      </c>
      <c r="F39" s="203">
        <f>+Árak!D32</f>
        <v>2190</v>
      </c>
      <c r="G39" s="202" t="s">
        <v>338</v>
      </c>
      <c r="H39" s="203">
        <f>+Árak!E32</f>
        <v>2250</v>
      </c>
      <c r="I39" s="202" t="s">
        <v>408</v>
      </c>
      <c r="J39" s="204">
        <f>+Árak!F32</f>
        <v>2065</v>
      </c>
      <c r="K39" s="202" t="s">
        <v>339</v>
      </c>
      <c r="L39" s="181">
        <f>+Árak!G32</f>
        <v>2190</v>
      </c>
      <c r="M39" s="232"/>
      <c r="N39" s="9"/>
    </row>
    <row r="40" spans="1:13" s="9" customFormat="1" ht="144.75" customHeight="1">
      <c r="A40" s="17" t="s">
        <v>48</v>
      </c>
      <c r="B40" s="18" t="str">
        <f>"Extra menü 
5 napra "&amp;Árak!B33&amp;" Ft
"&amp;Árak!B33/5&amp;" Ft/nap"</f>
        <v>Extra menü 
5 napra 10750 Ft
2150 Ft/nap</v>
      </c>
      <c r="C40" s="202" t="s">
        <v>393</v>
      </c>
      <c r="D40" s="203">
        <f>+Árak!C33</f>
        <v>2610</v>
      </c>
      <c r="E40" s="337" t="s">
        <v>565</v>
      </c>
      <c r="F40" s="203">
        <f>+Árak!D33</f>
        <v>2625</v>
      </c>
      <c r="G40" s="334" t="s">
        <v>566</v>
      </c>
      <c r="H40" s="203">
        <f>+Árak!E33</f>
        <v>2445</v>
      </c>
      <c r="I40" s="334" t="s">
        <v>567</v>
      </c>
      <c r="J40" s="204">
        <f>+Árak!F33</f>
        <v>2775</v>
      </c>
      <c r="K40" s="202" t="s">
        <v>446</v>
      </c>
      <c r="L40" s="181">
        <f>+Árak!G33</f>
        <v>2345</v>
      </c>
      <c r="M40" s="232"/>
    </row>
    <row r="41" spans="1:14" ht="94.5" customHeight="1">
      <c r="A41" s="19" t="s">
        <v>49</v>
      </c>
      <c r="B41" s="20" t="s">
        <v>50</v>
      </c>
      <c r="C41" s="334" t="s">
        <v>470</v>
      </c>
      <c r="D41" s="203">
        <f>+Árak!C34</f>
        <v>775</v>
      </c>
      <c r="E41" s="334" t="s">
        <v>570</v>
      </c>
      <c r="F41" s="203">
        <f>+Árak!D34</f>
        <v>740</v>
      </c>
      <c r="G41" s="334" t="s">
        <v>447</v>
      </c>
      <c r="H41" s="203">
        <f>+Árak!E34</f>
        <v>755</v>
      </c>
      <c r="I41" s="202" t="s">
        <v>340</v>
      </c>
      <c r="J41" s="204">
        <f>+Árak!F34</f>
        <v>770</v>
      </c>
      <c r="K41" s="334" t="s">
        <v>571</v>
      </c>
      <c r="L41" s="181">
        <f>+Árak!G34</f>
        <v>755</v>
      </c>
      <c r="M41" s="232"/>
      <c r="N41" s="9"/>
    </row>
    <row r="42" spans="1:14" ht="34.5" customHeight="1">
      <c r="A42" s="19" t="s">
        <v>310</v>
      </c>
      <c r="B42" s="20" t="s">
        <v>52</v>
      </c>
      <c r="C42" s="202" t="s">
        <v>397</v>
      </c>
      <c r="D42" s="203">
        <f>+Árak!C35</f>
        <v>705</v>
      </c>
      <c r="E42" s="202" t="s">
        <v>342</v>
      </c>
      <c r="F42" s="203">
        <f>+Árak!D35</f>
        <v>695</v>
      </c>
      <c r="G42" s="202" t="s">
        <v>343</v>
      </c>
      <c r="H42" s="203">
        <f>+Árak!E35</f>
        <v>690</v>
      </c>
      <c r="I42" s="202" t="s">
        <v>341</v>
      </c>
      <c r="J42" s="204">
        <f>+Árak!F35</f>
        <v>685</v>
      </c>
      <c r="K42" s="202" t="s">
        <v>344</v>
      </c>
      <c r="L42" s="181">
        <f>+Árak!G35</f>
        <v>705</v>
      </c>
      <c r="M42" s="232"/>
      <c r="N42" s="9"/>
    </row>
    <row r="43" spans="1:14" ht="34.5" customHeight="1">
      <c r="A43" s="19" t="s">
        <v>311</v>
      </c>
      <c r="B43" s="20"/>
      <c r="C43" s="202" t="s">
        <v>345</v>
      </c>
      <c r="D43" s="203">
        <f>+Árak!C36</f>
        <v>695</v>
      </c>
      <c r="E43" s="202" t="s">
        <v>377</v>
      </c>
      <c r="F43" s="203">
        <f>+Árak!D36</f>
        <v>680</v>
      </c>
      <c r="G43" s="202" t="s">
        <v>346</v>
      </c>
      <c r="H43" s="203">
        <f>+Árak!E36</f>
        <v>705</v>
      </c>
      <c r="I43" s="202" t="s">
        <v>429</v>
      </c>
      <c r="J43" s="204">
        <f>+Árak!F36</f>
        <v>690</v>
      </c>
      <c r="K43" s="202" t="s">
        <v>347</v>
      </c>
      <c r="L43" s="181">
        <f>+Árak!G36</f>
        <v>695</v>
      </c>
      <c r="M43" s="232"/>
      <c r="N43" s="9"/>
    </row>
    <row r="44" spans="1:14" ht="52.5" customHeight="1">
      <c r="A44" s="19" t="s">
        <v>312</v>
      </c>
      <c r="B44" s="20" t="s">
        <v>52</v>
      </c>
      <c r="C44" s="202" t="s">
        <v>159</v>
      </c>
      <c r="D44" s="203">
        <f>+Árak!C37</f>
        <v>680</v>
      </c>
      <c r="E44" s="202" t="s">
        <v>143</v>
      </c>
      <c r="F44" s="203">
        <f>+Árak!D37</f>
        <v>695</v>
      </c>
      <c r="G44" s="202" t="s">
        <v>144</v>
      </c>
      <c r="H44" s="203">
        <f>+Árak!E37</f>
        <v>690</v>
      </c>
      <c r="I44" s="205" t="s">
        <v>430</v>
      </c>
      <c r="J44" s="204">
        <f>+Árak!F37</f>
        <v>680</v>
      </c>
      <c r="K44" s="202" t="s">
        <v>53</v>
      </c>
      <c r="L44" s="181">
        <f>+Árak!G37</f>
        <v>690</v>
      </c>
      <c r="M44" s="232"/>
      <c r="N44" s="9"/>
    </row>
    <row r="45" spans="1:14" ht="75" customHeight="1">
      <c r="A45" s="19" t="s">
        <v>313</v>
      </c>
      <c r="B45" s="20" t="s">
        <v>56</v>
      </c>
      <c r="C45" s="202" t="s">
        <v>267</v>
      </c>
      <c r="D45" s="203">
        <f>+Árak!C38</f>
        <v>305</v>
      </c>
      <c r="E45" s="334" t="s">
        <v>572</v>
      </c>
      <c r="F45" s="203">
        <f>+Árak!D38</f>
        <v>285</v>
      </c>
      <c r="G45" s="202" t="s">
        <v>471</v>
      </c>
      <c r="H45" s="203">
        <f>+Árak!E38</f>
        <v>460</v>
      </c>
      <c r="I45" s="202" t="s">
        <v>57</v>
      </c>
      <c r="J45" s="204">
        <f>+Árak!F38</f>
        <v>425</v>
      </c>
      <c r="K45" s="202" t="s">
        <v>271</v>
      </c>
      <c r="L45" s="181">
        <f>+Árak!G38</f>
        <v>380</v>
      </c>
      <c r="M45" s="232"/>
      <c r="N45" s="9"/>
    </row>
    <row r="46" spans="1:14" ht="45" customHeight="1">
      <c r="A46" s="19" t="s">
        <v>314</v>
      </c>
      <c r="B46" s="20" t="s">
        <v>56</v>
      </c>
      <c r="C46" s="202" t="s">
        <v>268</v>
      </c>
      <c r="D46" s="203">
        <f>+Árak!C39</f>
        <v>265</v>
      </c>
      <c r="E46" s="202" t="s">
        <v>269</v>
      </c>
      <c r="F46" s="203">
        <f>+Árak!D39</f>
        <v>265</v>
      </c>
      <c r="G46" s="334" t="s">
        <v>573</v>
      </c>
      <c r="H46" s="203">
        <f>+Árak!E39</f>
        <v>265</v>
      </c>
      <c r="I46" s="202" t="s">
        <v>270</v>
      </c>
      <c r="J46" s="204">
        <f>+Árak!F39</f>
        <v>265</v>
      </c>
      <c r="K46" s="202" t="s">
        <v>272</v>
      </c>
      <c r="L46" s="181">
        <f>+Árak!G39</f>
        <v>265</v>
      </c>
      <c r="M46" s="232"/>
      <c r="N46" s="9"/>
    </row>
    <row r="47" spans="1:14" ht="18" customHeight="1">
      <c r="A47" s="24" t="s">
        <v>59</v>
      </c>
      <c r="B47" s="33" t="s">
        <v>60</v>
      </c>
      <c r="C47" s="202" t="s">
        <v>61</v>
      </c>
      <c r="D47" s="203">
        <f>+Árak!C40</f>
        <v>180</v>
      </c>
      <c r="E47" s="202" t="s">
        <v>61</v>
      </c>
      <c r="F47" s="203">
        <f>+Árak!D40</f>
        <v>180</v>
      </c>
      <c r="G47" s="202" t="s">
        <v>61</v>
      </c>
      <c r="H47" s="203">
        <f>+Árak!E40</f>
        <v>180</v>
      </c>
      <c r="I47" s="202" t="s">
        <v>61</v>
      </c>
      <c r="J47" s="204">
        <f>+Árak!F40</f>
        <v>180</v>
      </c>
      <c r="K47" s="202" t="s">
        <v>61</v>
      </c>
      <c r="L47" s="181">
        <f>+Árak!G40</f>
        <v>180</v>
      </c>
      <c r="M47" s="232"/>
      <c r="N47" s="9"/>
    </row>
    <row r="48" spans="1:13" ht="18" customHeight="1">
      <c r="A48" s="122"/>
      <c r="B48" s="123"/>
      <c r="C48" s="209"/>
      <c r="D48" s="210"/>
      <c r="E48" s="209"/>
      <c r="F48" s="210"/>
      <c r="G48" s="209"/>
      <c r="H48" s="210"/>
      <c r="I48" s="209"/>
      <c r="J48" s="210"/>
      <c r="K48" s="209"/>
      <c r="L48" s="182"/>
      <c r="M48" s="233"/>
    </row>
    <row r="49" spans="1:13" ht="63.75" customHeight="1">
      <c r="A49" s="148" t="s">
        <v>217</v>
      </c>
      <c r="B49" s="149" t="str">
        <f>"Sulidő 1
"&amp;Árak!B41&amp;" Ft/hét
"&amp;Árak!B41/5&amp;"Ft/nap"</f>
        <v>Sulidő 1
8250 Ft/hét
1650Ft/nap</v>
      </c>
      <c r="C49" s="338" t="s">
        <v>568</v>
      </c>
      <c r="D49" s="203">
        <f>Árak!C41</f>
        <v>1835</v>
      </c>
      <c r="E49" s="205" t="s">
        <v>299</v>
      </c>
      <c r="F49" s="203">
        <f>Árak!D41</f>
        <v>1855</v>
      </c>
      <c r="G49" s="205" t="s">
        <v>348</v>
      </c>
      <c r="H49" s="203">
        <f>Árak!E41</f>
        <v>1890</v>
      </c>
      <c r="I49" s="338" t="s">
        <v>569</v>
      </c>
      <c r="J49" s="203">
        <f>Árak!F41</f>
        <v>1815</v>
      </c>
      <c r="K49" s="205" t="s">
        <v>378</v>
      </c>
      <c r="L49" s="226">
        <f>Árak!G41</f>
        <v>1855</v>
      </c>
      <c r="M49" s="232"/>
    </row>
    <row r="50" spans="1:13" ht="76.5">
      <c r="A50" s="148" t="s">
        <v>218</v>
      </c>
      <c r="B50" s="149" t="str">
        <f>"Sulidő 2
"&amp;Árak!B42&amp;" Ft/hét
"&amp;Árak!B42/5&amp;"Ft/nap"</f>
        <v>Sulidő 2
8250 Ft/hét
1650Ft/nap</v>
      </c>
      <c r="C50" s="205" t="s">
        <v>398</v>
      </c>
      <c r="D50" s="203">
        <f>Árak!C42</f>
        <v>1835</v>
      </c>
      <c r="E50" s="205" t="s">
        <v>410</v>
      </c>
      <c r="F50" s="203">
        <f>Árak!D42</f>
        <v>1855</v>
      </c>
      <c r="G50" s="205" t="s">
        <v>349</v>
      </c>
      <c r="H50" s="203">
        <f>Árak!E42</f>
        <v>1890</v>
      </c>
      <c r="I50" s="205" t="s">
        <v>431</v>
      </c>
      <c r="J50" s="203">
        <f>Árak!F42</f>
        <v>1815</v>
      </c>
      <c r="K50" s="205" t="s">
        <v>411</v>
      </c>
      <c r="L50" s="226">
        <f>Árak!G42</f>
        <v>1855</v>
      </c>
      <c r="M50" s="232"/>
    </row>
    <row r="51" spans="1:13" ht="18" customHeight="1">
      <c r="A51" s="146"/>
      <c r="B51" s="147"/>
      <c r="C51" s="211"/>
      <c r="D51" s="212"/>
      <c r="E51" s="211"/>
      <c r="F51" s="212"/>
      <c r="G51" s="211"/>
      <c r="H51" s="212"/>
      <c r="I51" s="211"/>
      <c r="J51" s="212"/>
      <c r="K51" s="211"/>
      <c r="L51" s="175"/>
      <c r="M51" s="233"/>
    </row>
    <row r="52" spans="1:13" ht="83.25" customHeight="1">
      <c r="A52" s="119" t="s">
        <v>224</v>
      </c>
      <c r="B52" s="120" t="s">
        <v>63</v>
      </c>
      <c r="C52" s="213" t="s">
        <v>288</v>
      </c>
      <c r="D52" s="214">
        <f>+Árak!C43</f>
        <v>1015</v>
      </c>
      <c r="E52" s="236" t="s">
        <v>451</v>
      </c>
      <c r="F52" s="214">
        <f>+Árak!D43</f>
        <v>950</v>
      </c>
      <c r="G52" s="215" t="s">
        <v>237</v>
      </c>
      <c r="H52" s="214">
        <f>+Árak!E43</f>
        <v>960</v>
      </c>
      <c r="I52" s="225" t="s">
        <v>452</v>
      </c>
      <c r="J52" s="216">
        <f>+Árak!F43</f>
        <v>855</v>
      </c>
      <c r="K52" s="225" t="s">
        <v>453</v>
      </c>
      <c r="L52" s="183">
        <f>+Árak!G43</f>
        <v>995</v>
      </c>
      <c r="M52" s="232"/>
    </row>
    <row r="53" spans="1:13" ht="77.25" customHeight="1">
      <c r="A53" s="119" t="s">
        <v>225</v>
      </c>
      <c r="B53" s="34" t="s">
        <v>33</v>
      </c>
      <c r="C53" s="225" t="s">
        <v>454</v>
      </c>
      <c r="D53" s="214">
        <f>+Árak!C44</f>
        <v>1810</v>
      </c>
      <c r="E53" s="225" t="s">
        <v>455</v>
      </c>
      <c r="F53" s="214">
        <f>+Árak!D44</f>
        <v>1695</v>
      </c>
      <c r="G53" s="225" t="s">
        <v>456</v>
      </c>
      <c r="H53" s="214">
        <f>+Árak!E44</f>
        <v>1790</v>
      </c>
      <c r="I53" s="225" t="s">
        <v>457</v>
      </c>
      <c r="J53" s="216">
        <f>+Árak!F44</f>
        <v>1830</v>
      </c>
      <c r="K53" s="237" t="s">
        <v>458</v>
      </c>
      <c r="L53" s="183">
        <f>+Árak!G44</f>
        <v>1840</v>
      </c>
      <c r="M53" s="232"/>
    </row>
    <row r="54" spans="1:13" ht="94.5" customHeight="1">
      <c r="A54" s="119" t="s">
        <v>226</v>
      </c>
      <c r="B54" s="34" t="s">
        <v>33</v>
      </c>
      <c r="C54" s="225" t="s">
        <v>459</v>
      </c>
      <c r="D54" s="214">
        <f>+Árak!C45</f>
        <v>1860</v>
      </c>
      <c r="E54" s="215" t="s">
        <v>351</v>
      </c>
      <c r="F54" s="214">
        <f>+Árak!D45</f>
        <v>1725</v>
      </c>
      <c r="G54" s="225" t="s">
        <v>460</v>
      </c>
      <c r="H54" s="214">
        <f>+Árak!E45</f>
        <v>1950</v>
      </c>
      <c r="I54" s="215" t="s">
        <v>350</v>
      </c>
      <c r="J54" s="216">
        <f>+Árak!F45</f>
        <v>1765</v>
      </c>
      <c r="K54" s="238" t="s">
        <v>239</v>
      </c>
      <c r="L54" s="183">
        <f>+Árak!G45</f>
        <v>1870</v>
      </c>
      <c r="M54" s="232"/>
    </row>
    <row r="55" spans="1:13" ht="119.25" customHeight="1">
      <c r="A55" s="119" t="s">
        <v>227</v>
      </c>
      <c r="B55" s="34" t="s">
        <v>33</v>
      </c>
      <c r="C55" s="215" t="s">
        <v>435</v>
      </c>
      <c r="D55" s="214">
        <f>+Árak!C46</f>
        <v>2040</v>
      </c>
      <c r="E55" s="215" t="s">
        <v>235</v>
      </c>
      <c r="F55" s="214">
        <f>+Árak!D46</f>
        <v>1840</v>
      </c>
      <c r="G55" s="215" t="s">
        <v>415</v>
      </c>
      <c r="H55" s="214">
        <f>+Árak!E46</f>
        <v>1875</v>
      </c>
      <c r="I55" s="215" t="s">
        <v>352</v>
      </c>
      <c r="J55" s="216">
        <f>+Árak!F46</f>
        <v>1850</v>
      </c>
      <c r="K55" s="215" t="s">
        <v>273</v>
      </c>
      <c r="L55" s="183">
        <f>+Árak!G46</f>
        <v>1960</v>
      </c>
      <c r="M55" s="232"/>
    </row>
    <row r="56" spans="1:13" ht="120.75" customHeight="1">
      <c r="A56" s="119" t="s">
        <v>228</v>
      </c>
      <c r="B56" s="34" t="s">
        <v>33</v>
      </c>
      <c r="C56" s="225" t="s">
        <v>461</v>
      </c>
      <c r="D56" s="214">
        <f>+Árak!C47</f>
        <v>1940</v>
      </c>
      <c r="E56" s="225" t="s">
        <v>462</v>
      </c>
      <c r="F56" s="214">
        <f>+Árak!D47</f>
        <v>1920</v>
      </c>
      <c r="G56" s="238" t="s">
        <v>238</v>
      </c>
      <c r="H56" s="214">
        <f>+Árak!E47</f>
        <v>1890</v>
      </c>
      <c r="I56" s="239" t="s">
        <v>448</v>
      </c>
      <c r="J56" s="216">
        <f>+Árak!F47</f>
        <v>1725</v>
      </c>
      <c r="K56" s="339" t="s">
        <v>574</v>
      </c>
      <c r="L56" s="183">
        <f>+Árak!G47</f>
        <v>1825</v>
      </c>
      <c r="M56" s="232"/>
    </row>
    <row r="57" spans="1:13" ht="120.75" customHeight="1">
      <c r="A57" s="119" t="s">
        <v>229</v>
      </c>
      <c r="B57" s="34" t="s">
        <v>33</v>
      </c>
      <c r="C57" s="225" t="s">
        <v>463</v>
      </c>
      <c r="D57" s="214">
        <f>+Árak!C48</f>
        <v>2010</v>
      </c>
      <c r="E57" s="215" t="s">
        <v>236</v>
      </c>
      <c r="F57" s="214">
        <f>+Árak!D48</f>
        <v>1990</v>
      </c>
      <c r="G57" s="215" t="s">
        <v>416</v>
      </c>
      <c r="H57" s="214">
        <f>+Árak!E48</f>
        <v>1980</v>
      </c>
      <c r="I57" s="215" t="s">
        <v>274</v>
      </c>
      <c r="J57" s="216">
        <f>+Árak!F48</f>
        <v>1850</v>
      </c>
      <c r="K57" s="215" t="s">
        <v>240</v>
      </c>
      <c r="L57" s="183">
        <f>+Árak!G48</f>
        <v>1880</v>
      </c>
      <c r="M57" s="232"/>
    </row>
    <row r="58" spans="1:13" ht="120.75" customHeight="1">
      <c r="A58" s="119" t="s">
        <v>230</v>
      </c>
      <c r="B58" s="34" t="str">
        <f>"Menü 
5 napra "&amp;Árak!B49&amp;" Ft/HÉT
"&amp;Árak!B49/5&amp;" Ft/nap"</f>
        <v>Menü 
5 napra 10650 Ft/HÉT
2130 Ft/nap</v>
      </c>
      <c r="C58" s="217" t="s">
        <v>300</v>
      </c>
      <c r="D58" s="214">
        <f>+Árak!C49</f>
        <v>2850</v>
      </c>
      <c r="E58" s="218" t="s">
        <v>436</v>
      </c>
      <c r="F58" s="214">
        <f>+Árak!D49</f>
        <v>2520</v>
      </c>
      <c r="G58" s="225" t="s">
        <v>464</v>
      </c>
      <c r="H58" s="214">
        <f>+Árak!E49</f>
        <v>2645</v>
      </c>
      <c r="I58" s="225" t="s">
        <v>465</v>
      </c>
      <c r="J58" s="216">
        <f>+Árak!F49</f>
        <v>2605</v>
      </c>
      <c r="K58" s="218" t="s">
        <v>438</v>
      </c>
      <c r="L58" s="183">
        <f>+Árak!G49</f>
        <v>2685</v>
      </c>
      <c r="M58" s="232"/>
    </row>
    <row r="59" spans="1:13" ht="57" customHeight="1">
      <c r="A59" s="119" t="s">
        <v>231</v>
      </c>
      <c r="B59" s="133" t="s">
        <v>50</v>
      </c>
      <c r="C59" s="215" t="s">
        <v>388</v>
      </c>
      <c r="D59" s="214">
        <f>+Árak!C50</f>
        <v>895</v>
      </c>
      <c r="E59" s="215" t="s">
        <v>437</v>
      </c>
      <c r="F59" s="214">
        <f>+Árak!D50</f>
        <v>890</v>
      </c>
      <c r="G59" s="238" t="s">
        <v>374</v>
      </c>
      <c r="H59" s="214">
        <f>+Árak!E50</f>
        <v>875</v>
      </c>
      <c r="I59" s="238" t="s">
        <v>353</v>
      </c>
      <c r="J59" s="216">
        <f>+Árak!F50</f>
        <v>885</v>
      </c>
      <c r="K59" s="238" t="s">
        <v>439</v>
      </c>
      <c r="L59" s="183">
        <f>+Árak!G50</f>
        <v>905</v>
      </c>
      <c r="M59" s="232"/>
    </row>
    <row r="60" spans="2:13" ht="14.25" customHeight="1" thickBot="1">
      <c r="B60" s="9"/>
      <c r="C60" s="141"/>
      <c r="D60" s="35"/>
      <c r="E60" s="141"/>
      <c r="F60" s="35"/>
      <c r="G60" s="141"/>
      <c r="H60" s="35"/>
      <c r="I60" s="141"/>
      <c r="J60" s="36"/>
      <c r="K60" s="141"/>
      <c r="L60" s="186"/>
      <c r="M60" s="233"/>
    </row>
    <row r="61" spans="1:13" ht="135.75" customHeight="1" thickBot="1">
      <c r="A61" s="134" t="s">
        <v>487</v>
      </c>
      <c r="B61" s="140" t="s">
        <v>488</v>
      </c>
      <c r="C61" s="202" t="s">
        <v>495</v>
      </c>
      <c r="D61" s="203">
        <f>+Árak!C51</f>
        <v>495</v>
      </c>
      <c r="E61" s="202" t="s">
        <v>496</v>
      </c>
      <c r="F61" s="203">
        <f>+Árak!D51</f>
        <v>510</v>
      </c>
      <c r="G61" s="202" t="s">
        <v>497</v>
      </c>
      <c r="H61" s="203">
        <f>+Árak!E51</f>
        <v>505</v>
      </c>
      <c r="I61" s="202" t="s">
        <v>498</v>
      </c>
      <c r="J61" s="204">
        <f>+Árak!F51</f>
        <v>495</v>
      </c>
      <c r="K61" s="202" t="s">
        <v>499</v>
      </c>
      <c r="L61" s="243">
        <f>+Árak!G51</f>
        <v>510</v>
      </c>
      <c r="M61" s="234"/>
    </row>
    <row r="62" spans="1:13" ht="135.75" customHeight="1" thickBot="1">
      <c r="A62" s="134" t="s">
        <v>420</v>
      </c>
      <c r="B62" s="140" t="s">
        <v>418</v>
      </c>
      <c r="C62" s="202" t="s">
        <v>432</v>
      </c>
      <c r="D62" s="203">
        <f>+Árak!C52</f>
        <v>1965</v>
      </c>
      <c r="E62" s="202" t="s">
        <v>433</v>
      </c>
      <c r="F62" s="203">
        <f>+Árak!D52</f>
        <v>2155</v>
      </c>
      <c r="G62" s="202" t="s">
        <v>434</v>
      </c>
      <c r="H62" s="203">
        <f>+Árak!E52</f>
        <v>2015</v>
      </c>
      <c r="I62" s="202" t="s">
        <v>425</v>
      </c>
      <c r="J62" s="204">
        <f>+Árak!F52</f>
        <v>2025</v>
      </c>
      <c r="K62" s="202" t="s">
        <v>426</v>
      </c>
      <c r="L62" s="224">
        <f>+Árak!G52</f>
        <v>1930</v>
      </c>
      <c r="M62" s="234"/>
    </row>
    <row r="63" spans="1:13" ht="135.75" customHeight="1">
      <c r="A63" s="134" t="s">
        <v>68</v>
      </c>
      <c r="B63" s="140" t="s">
        <v>69</v>
      </c>
      <c r="C63" s="202" t="s">
        <v>354</v>
      </c>
      <c r="D63" s="203">
        <f>+Árak!C53</f>
        <v>1910</v>
      </c>
      <c r="E63" s="202" t="s">
        <v>195</v>
      </c>
      <c r="F63" s="203">
        <f>+Árak!D53</f>
        <v>1870</v>
      </c>
      <c r="G63" s="202" t="s">
        <v>355</v>
      </c>
      <c r="H63" s="203">
        <f>+Árak!E53</f>
        <v>1890</v>
      </c>
      <c r="I63" s="202" t="s">
        <v>356</v>
      </c>
      <c r="J63" s="204">
        <f>+Árak!F53</f>
        <v>1875</v>
      </c>
      <c r="K63" s="202" t="s">
        <v>197</v>
      </c>
      <c r="L63" s="224">
        <f>+Árak!G53</f>
        <v>1870</v>
      </c>
      <c r="M63" s="234"/>
    </row>
    <row r="64" spans="1:13" ht="98.25" customHeight="1">
      <c r="A64" s="135" t="s">
        <v>70</v>
      </c>
      <c r="B64" s="140" t="s">
        <v>71</v>
      </c>
      <c r="C64" s="202" t="s">
        <v>200</v>
      </c>
      <c r="D64" s="203">
        <f>+Árak!C54</f>
        <v>1415</v>
      </c>
      <c r="E64" s="202" t="s">
        <v>215</v>
      </c>
      <c r="F64" s="203">
        <f>+Árak!D54</f>
        <v>1455</v>
      </c>
      <c r="G64" s="202" t="s">
        <v>196</v>
      </c>
      <c r="H64" s="203">
        <f>+Árak!E54</f>
        <v>1440</v>
      </c>
      <c r="I64" s="202" t="s">
        <v>175</v>
      </c>
      <c r="J64" s="204">
        <f>+Árak!F54</f>
        <v>1730</v>
      </c>
      <c r="K64" s="202" t="s">
        <v>176</v>
      </c>
      <c r="L64" s="224">
        <f>+Árak!G54</f>
        <v>1395</v>
      </c>
      <c r="M64" s="235"/>
    </row>
    <row r="65" spans="1:13" ht="119.25" customHeight="1">
      <c r="A65" s="136" t="s">
        <v>72</v>
      </c>
      <c r="B65" s="140" t="s">
        <v>73</v>
      </c>
      <c r="C65" s="334" t="s">
        <v>294</v>
      </c>
      <c r="D65" s="203">
        <f>+Árak!C55</f>
        <v>1775</v>
      </c>
      <c r="E65" s="334" t="s">
        <v>575</v>
      </c>
      <c r="F65" s="203">
        <f>+Árak!D55</f>
        <v>1805</v>
      </c>
      <c r="G65" s="202" t="s">
        <v>380</v>
      </c>
      <c r="H65" s="203">
        <f>+Árak!E55</f>
        <v>1875</v>
      </c>
      <c r="I65" s="202" t="s">
        <v>183</v>
      </c>
      <c r="J65" s="204">
        <f>+Árak!F55</f>
        <v>1890</v>
      </c>
      <c r="K65" s="202" t="s">
        <v>192</v>
      </c>
      <c r="L65" s="224">
        <f>+Árak!G55</f>
        <v>1835</v>
      </c>
      <c r="M65" s="232"/>
    </row>
    <row r="66" spans="1:13" ht="128.25" customHeight="1">
      <c r="A66" s="135" t="s">
        <v>74</v>
      </c>
      <c r="B66" s="140" t="s">
        <v>75</v>
      </c>
      <c r="C66" s="202" t="s">
        <v>184</v>
      </c>
      <c r="D66" s="203">
        <f>+Árak!C56</f>
        <v>1880</v>
      </c>
      <c r="E66" s="202" t="s">
        <v>193</v>
      </c>
      <c r="F66" s="203">
        <f>+Árak!D56</f>
        <v>1810</v>
      </c>
      <c r="G66" s="202" t="s">
        <v>194</v>
      </c>
      <c r="H66" s="203">
        <f>+Árak!E56</f>
        <v>1920</v>
      </c>
      <c r="I66" s="202" t="s">
        <v>357</v>
      </c>
      <c r="J66" s="204">
        <f>+Árak!F56</f>
        <v>1845</v>
      </c>
      <c r="K66" s="202" t="s">
        <v>358</v>
      </c>
      <c r="L66" s="224">
        <f>+Árak!G56</f>
        <v>1870</v>
      </c>
      <c r="M66" s="235"/>
    </row>
    <row r="67" spans="1:13" ht="103.5" customHeight="1">
      <c r="A67" s="137" t="s">
        <v>76</v>
      </c>
      <c r="B67" s="140" t="str">
        <f>"Office Menü 
5 napra "&amp;Árak!B57&amp;" Ft
"&amp;Árak!B57/5&amp;" Ft/nap"</f>
        <v>Office Menü 
5 napra 10150 Ft
2030 Ft/nap</v>
      </c>
      <c r="C67" s="205" t="s">
        <v>359</v>
      </c>
      <c r="D67" s="203">
        <f>+Árak!C57</f>
        <v>2270</v>
      </c>
      <c r="E67" s="202" t="s">
        <v>500</v>
      </c>
      <c r="F67" s="203">
        <f>+Árak!D57</f>
        <v>2285</v>
      </c>
      <c r="G67" s="202" t="s">
        <v>307</v>
      </c>
      <c r="H67" s="203">
        <f>+Árak!E57</f>
        <v>2295</v>
      </c>
      <c r="I67" s="337" t="s">
        <v>576</v>
      </c>
      <c r="J67" s="204">
        <f>+Árak!F57</f>
        <v>2395</v>
      </c>
      <c r="K67" s="202" t="s">
        <v>360</v>
      </c>
      <c r="L67" s="224">
        <f>+Árak!G57</f>
        <v>2105</v>
      </c>
      <c r="M67" s="232"/>
    </row>
    <row r="68" spans="1:13" ht="129" customHeight="1">
      <c r="A68" s="138" t="s">
        <v>77</v>
      </c>
      <c r="B68" s="140" t="s">
        <v>78</v>
      </c>
      <c r="C68" s="202" t="s">
        <v>186</v>
      </c>
      <c r="D68" s="203">
        <f>+Árak!C58</f>
        <v>1830</v>
      </c>
      <c r="E68" s="202" t="s">
        <v>501</v>
      </c>
      <c r="F68" s="203">
        <f>+Árak!D58</f>
        <v>1860</v>
      </c>
      <c r="G68" s="202" t="s">
        <v>185</v>
      </c>
      <c r="H68" s="203">
        <f>+Árak!E58</f>
        <v>1810</v>
      </c>
      <c r="I68" s="202" t="s">
        <v>381</v>
      </c>
      <c r="J68" s="204">
        <f>+Árak!F58</f>
        <v>1805</v>
      </c>
      <c r="K68" s="202" t="s">
        <v>382</v>
      </c>
      <c r="L68" s="224">
        <f>+Árak!G58</f>
        <v>1855</v>
      </c>
      <c r="M68" s="232"/>
    </row>
    <row r="69" spans="1:13" ht="116.25" customHeight="1">
      <c r="A69" s="139" t="s">
        <v>79</v>
      </c>
      <c r="B69" s="140" t="s">
        <v>80</v>
      </c>
      <c r="C69" s="202" t="s">
        <v>199</v>
      </c>
      <c r="D69" s="203">
        <f>+Árak!C59</f>
        <v>1820</v>
      </c>
      <c r="E69" s="208" t="s">
        <v>361</v>
      </c>
      <c r="F69" s="203">
        <f>+Árak!D59</f>
        <v>1720</v>
      </c>
      <c r="G69" s="208" t="s">
        <v>362</v>
      </c>
      <c r="H69" s="203">
        <f>+Árak!E59</f>
        <v>1820</v>
      </c>
      <c r="I69" s="202" t="s">
        <v>383</v>
      </c>
      <c r="J69" s="204">
        <f>+Árak!F59</f>
        <v>1720</v>
      </c>
      <c r="K69" s="202" t="s">
        <v>163</v>
      </c>
      <c r="L69" s="224">
        <f>+Árak!G59</f>
        <v>1690</v>
      </c>
      <c r="M69" s="235"/>
    </row>
    <row r="70" spans="1:13" ht="143.25" customHeight="1">
      <c r="A70" s="139" t="s">
        <v>81</v>
      </c>
      <c r="B70" s="140" t="s">
        <v>82</v>
      </c>
      <c r="C70" s="202" t="s">
        <v>363</v>
      </c>
      <c r="D70" s="203">
        <f>+Árak!C60</f>
        <v>1770</v>
      </c>
      <c r="E70" s="334" t="s">
        <v>306</v>
      </c>
      <c r="F70" s="203">
        <f>+Árak!D60</f>
        <v>1840</v>
      </c>
      <c r="G70" s="202" t="s">
        <v>472</v>
      </c>
      <c r="H70" s="203">
        <f>+Árak!E60</f>
        <v>1855</v>
      </c>
      <c r="I70" s="334" t="s">
        <v>577</v>
      </c>
      <c r="J70" s="204">
        <f>+Árak!F60</f>
        <v>1895</v>
      </c>
      <c r="K70" s="202" t="s">
        <v>384</v>
      </c>
      <c r="L70" s="224">
        <f>+Árak!G60</f>
        <v>1905</v>
      </c>
      <c r="M70" s="235"/>
    </row>
    <row r="71" spans="1:13" ht="63" customHeight="1">
      <c r="A71" s="139" t="s">
        <v>83</v>
      </c>
      <c r="B71" s="140" t="s">
        <v>85</v>
      </c>
      <c r="C71" s="202" t="s">
        <v>412</v>
      </c>
      <c r="D71" s="203">
        <f>+Árak!C61</f>
        <v>755</v>
      </c>
      <c r="E71" s="202" t="s">
        <v>413</v>
      </c>
      <c r="F71" s="203">
        <f>+Árak!D61</f>
        <v>830</v>
      </c>
      <c r="G71" s="202" t="s">
        <v>399</v>
      </c>
      <c r="H71" s="203">
        <f>+Árak!E61</f>
        <v>770</v>
      </c>
      <c r="I71" s="202" t="s">
        <v>502</v>
      </c>
      <c r="J71" s="204">
        <f>+Árak!F61</f>
        <v>795</v>
      </c>
      <c r="K71" s="202" t="s">
        <v>449</v>
      </c>
      <c r="L71" s="224">
        <f>+Árak!G61</f>
        <v>805</v>
      </c>
      <c r="M71" s="232"/>
    </row>
    <row r="72" spans="1:13" ht="38.25" customHeight="1" thickBot="1">
      <c r="A72" s="144" t="s">
        <v>170</v>
      </c>
      <c r="B72" s="145" t="s">
        <v>171</v>
      </c>
      <c r="C72" s="187" t="s">
        <v>171</v>
      </c>
      <c r="D72" s="188">
        <f>+Árak!C63</f>
        <v>255</v>
      </c>
      <c r="E72" s="187" t="s">
        <v>171</v>
      </c>
      <c r="F72" s="188">
        <f>+Árak!D63</f>
        <v>255</v>
      </c>
      <c r="G72" s="189" t="s">
        <v>171</v>
      </c>
      <c r="H72" s="188">
        <f>+Árak!E63</f>
        <v>255</v>
      </c>
      <c r="I72" s="189" t="s">
        <v>171</v>
      </c>
      <c r="J72" s="190">
        <f>+Árak!F63</f>
        <v>255</v>
      </c>
      <c r="K72" s="189" t="s">
        <v>171</v>
      </c>
      <c r="L72" s="227">
        <f>+Árak!G63</f>
        <v>255</v>
      </c>
      <c r="M72" s="235"/>
    </row>
    <row r="73" spans="1:13" ht="21" customHeight="1" thickBot="1">
      <c r="A73" s="37"/>
      <c r="B73" s="37"/>
      <c r="C73" s="37"/>
      <c r="D73" s="35"/>
      <c r="E73" s="191"/>
      <c r="F73" s="185"/>
      <c r="G73" s="184"/>
      <c r="H73" s="185"/>
      <c r="I73" s="184"/>
      <c r="J73" s="186"/>
      <c r="K73" s="141"/>
      <c r="L73" s="36"/>
      <c r="M73" s="173"/>
    </row>
    <row r="74" spans="1:17" ht="21" customHeight="1" thickBot="1">
      <c r="A74" s="37"/>
      <c r="C74" s="37"/>
      <c r="D74" s="35"/>
      <c r="E74" s="367" t="str">
        <f>+C2</f>
        <v>04.15.Hétfő</v>
      </c>
      <c r="F74" s="368"/>
      <c r="G74" s="367" t="str">
        <f>+E2</f>
        <v>04.16. Kedd</v>
      </c>
      <c r="H74" s="368"/>
      <c r="I74" s="367" t="str">
        <f>+G2</f>
        <v>04.17.Szerda</v>
      </c>
      <c r="J74" s="368"/>
      <c r="K74" s="367" t="str">
        <f>+I2</f>
        <v>04.18.Csütörtök</v>
      </c>
      <c r="L74" s="368"/>
      <c r="M74" s="367" t="str">
        <f>+K2</f>
        <v>04.19. Péntek</v>
      </c>
      <c r="N74" s="368"/>
      <c r="O74" s="376" t="s">
        <v>542</v>
      </c>
      <c r="P74" s="376"/>
      <c r="Q74" s="38" t="s">
        <v>543</v>
      </c>
    </row>
    <row r="75" spans="1:17" ht="101.25" customHeight="1" thickBot="1">
      <c r="A75" s="39" t="s">
        <v>84</v>
      </c>
      <c r="B75" s="38" t="str">
        <f>"SPEED menü 
"&amp;Árak!B62&amp;" Ft/hét
"&amp;Árak!C62&amp;" Ft/nap"</f>
        <v>SPEED menü 
23240 Ft/hét
3320 Ft/nap</v>
      </c>
      <c r="C75" s="40" t="s">
        <v>87</v>
      </c>
      <c r="D75" s="41"/>
      <c r="E75" s="356" t="s">
        <v>184</v>
      </c>
      <c r="F75" s="356"/>
      <c r="G75" s="356" t="s">
        <v>366</v>
      </c>
      <c r="H75" s="356"/>
      <c r="I75" s="359" t="s">
        <v>355</v>
      </c>
      <c r="J75" s="359"/>
      <c r="K75" s="356" t="s">
        <v>368</v>
      </c>
      <c r="L75" s="356"/>
      <c r="M75" s="356" t="s">
        <v>450</v>
      </c>
      <c r="N75" s="353"/>
      <c r="O75" s="375" t="s">
        <v>163</v>
      </c>
      <c r="P75" s="375"/>
      <c r="Q75" s="240" t="s">
        <v>387</v>
      </c>
    </row>
    <row r="76" spans="1:17" ht="96.75" customHeight="1">
      <c r="A76" s="42"/>
      <c r="B76" s="43"/>
      <c r="C76" s="44" t="s">
        <v>88</v>
      </c>
      <c r="D76" s="45"/>
      <c r="E76" s="359" t="s">
        <v>309</v>
      </c>
      <c r="F76" s="359"/>
      <c r="G76" s="356" t="s">
        <v>367</v>
      </c>
      <c r="H76" s="356"/>
      <c r="I76" s="353" t="s">
        <v>238</v>
      </c>
      <c r="J76" s="353"/>
      <c r="K76" s="360" t="s">
        <v>386</v>
      </c>
      <c r="L76" s="360"/>
      <c r="M76" s="353" t="s">
        <v>581</v>
      </c>
      <c r="N76" s="353"/>
      <c r="O76" s="356" t="s">
        <v>308</v>
      </c>
      <c r="P76" s="356"/>
      <c r="Q76" s="340" t="s">
        <v>188</v>
      </c>
    </row>
    <row r="77" spans="1:17" ht="87.75" customHeight="1">
      <c r="A77" s="42"/>
      <c r="B77" s="43"/>
      <c r="C77" s="44" t="s">
        <v>89</v>
      </c>
      <c r="D77" s="45"/>
      <c r="E77" s="361" t="s">
        <v>364</v>
      </c>
      <c r="F77" s="361"/>
      <c r="G77" s="356" t="s">
        <v>503</v>
      </c>
      <c r="H77" s="353"/>
      <c r="I77" s="356" t="s">
        <v>385</v>
      </c>
      <c r="J77" s="356"/>
      <c r="K77" s="353" t="s">
        <v>580</v>
      </c>
      <c r="L77" s="353"/>
      <c r="M77" s="356" t="s">
        <v>369</v>
      </c>
      <c r="N77" s="356"/>
      <c r="O77" s="356" t="s">
        <v>369</v>
      </c>
      <c r="P77" s="353"/>
      <c r="Q77" s="330" t="s">
        <v>365</v>
      </c>
    </row>
    <row r="78" spans="1:17" ht="75" customHeight="1" thickBot="1">
      <c r="A78" s="46"/>
      <c r="B78" s="47"/>
      <c r="C78" s="48" t="s">
        <v>1</v>
      </c>
      <c r="D78" s="49"/>
      <c r="E78" s="352" t="s">
        <v>578</v>
      </c>
      <c r="F78" s="352"/>
      <c r="G78" s="353" t="s">
        <v>579</v>
      </c>
      <c r="H78" s="353"/>
      <c r="I78" s="354" t="s">
        <v>473</v>
      </c>
      <c r="J78" s="355"/>
      <c r="K78" s="356" t="s">
        <v>183</v>
      </c>
      <c r="L78" s="356"/>
      <c r="M78" s="361" t="s">
        <v>370</v>
      </c>
      <c r="N78" s="361"/>
      <c r="O78" s="356" t="s">
        <v>371</v>
      </c>
      <c r="P78" s="356"/>
      <c r="Q78" s="241" t="s">
        <v>373</v>
      </c>
    </row>
    <row r="79" spans="1:17" ht="88.5" customHeight="1">
      <c r="A79" s="178"/>
      <c r="B79" s="178"/>
      <c r="C79" s="179"/>
      <c r="D79" s="180"/>
      <c r="E79" s="382" t="s">
        <v>412</v>
      </c>
      <c r="F79" s="382"/>
      <c r="G79" s="382" t="s">
        <v>414</v>
      </c>
      <c r="H79" s="382"/>
      <c r="I79" s="382" t="s">
        <v>400</v>
      </c>
      <c r="J79" s="382"/>
      <c r="K79" s="382" t="s">
        <v>502</v>
      </c>
      <c r="L79" s="383"/>
      <c r="M79" s="382" t="s">
        <v>449</v>
      </c>
      <c r="N79" s="384"/>
      <c r="O79" s="382" t="s">
        <v>372</v>
      </c>
      <c r="P79" s="382"/>
      <c r="Q79" s="242" t="s">
        <v>374</v>
      </c>
    </row>
    <row r="80" spans="1:19" ht="40.5" customHeight="1">
      <c r="A80" s="1"/>
      <c r="C80" s="37"/>
      <c r="D80" s="35"/>
      <c r="E80" s="37"/>
      <c r="F80" s="35"/>
      <c r="G80" s="37"/>
      <c r="H80" s="35"/>
      <c r="I80" s="37"/>
      <c r="J80" s="36"/>
      <c r="K80" s="37"/>
      <c r="L80" s="36"/>
      <c r="N80" s="50"/>
      <c r="S80" s="50"/>
    </row>
    <row r="81" spans="1:19" ht="23.25" customHeight="1" hidden="1" thickBot="1">
      <c r="A81" s="37"/>
      <c r="C81" s="37"/>
      <c r="D81" s="35"/>
      <c r="E81" s="357" t="s">
        <v>277</v>
      </c>
      <c r="F81" s="358"/>
      <c r="G81" s="357" t="s">
        <v>283</v>
      </c>
      <c r="H81" s="358"/>
      <c r="I81" s="357" t="s">
        <v>278</v>
      </c>
      <c r="J81" s="358"/>
      <c r="K81" s="357" t="s">
        <v>279</v>
      </c>
      <c r="L81" s="358"/>
      <c r="M81" s="357" t="s">
        <v>280</v>
      </c>
      <c r="N81" s="358"/>
      <c r="O81" s="377" t="s">
        <v>281</v>
      </c>
      <c r="P81" s="377"/>
      <c r="Q81" s="161" t="s">
        <v>282</v>
      </c>
      <c r="S81" s="50"/>
    </row>
    <row r="82" spans="1:19" ht="60.75" customHeight="1" hidden="1">
      <c r="A82" s="160" t="s">
        <v>251</v>
      </c>
      <c r="B82" s="161" t="s">
        <v>252</v>
      </c>
      <c r="C82" s="162" t="s">
        <v>87</v>
      </c>
      <c r="D82" s="163"/>
      <c r="E82" s="378" t="s">
        <v>198</v>
      </c>
      <c r="F82" s="378"/>
      <c r="G82" s="378" t="s">
        <v>258</v>
      </c>
      <c r="H82" s="378"/>
      <c r="I82" s="378" t="s">
        <v>259</v>
      </c>
      <c r="J82" s="378"/>
      <c r="K82" s="379" t="s">
        <v>145</v>
      </c>
      <c r="L82" s="379"/>
      <c r="M82" s="379" t="s">
        <v>292</v>
      </c>
      <c r="N82" s="379"/>
      <c r="O82" s="378" t="s">
        <v>294</v>
      </c>
      <c r="P82" s="378"/>
      <c r="Q82" s="177" t="s">
        <v>187</v>
      </c>
      <c r="S82" s="50"/>
    </row>
    <row r="83" spans="1:19" ht="70.5" customHeight="1" hidden="1">
      <c r="A83" s="164"/>
      <c r="B83" s="165"/>
      <c r="C83" s="166" t="s">
        <v>88</v>
      </c>
      <c r="D83" s="167"/>
      <c r="E83" s="379" t="s">
        <v>255</v>
      </c>
      <c r="F83" s="379"/>
      <c r="G83" s="378" t="s">
        <v>260</v>
      </c>
      <c r="H83" s="378"/>
      <c r="I83" s="378" t="s">
        <v>290</v>
      </c>
      <c r="J83" s="378"/>
      <c r="K83" s="378" t="s">
        <v>291</v>
      </c>
      <c r="L83" s="378"/>
      <c r="M83" s="378" t="s">
        <v>293</v>
      </c>
      <c r="N83" s="378"/>
      <c r="O83" s="378" t="s">
        <v>295</v>
      </c>
      <c r="P83" s="378"/>
      <c r="Q83" s="177" t="s">
        <v>266</v>
      </c>
      <c r="S83" s="50"/>
    </row>
    <row r="84" spans="1:19" ht="80.25" customHeight="1" hidden="1">
      <c r="A84" s="164"/>
      <c r="B84" s="165"/>
      <c r="C84" s="166" t="s">
        <v>89</v>
      </c>
      <c r="D84" s="167"/>
      <c r="E84" s="378" t="s">
        <v>256</v>
      </c>
      <c r="F84" s="378"/>
      <c r="G84" s="379" t="s">
        <v>261</v>
      </c>
      <c r="H84" s="379"/>
      <c r="I84" s="378" t="s">
        <v>262</v>
      </c>
      <c r="J84" s="378"/>
      <c r="K84" s="378" t="s">
        <v>163</v>
      </c>
      <c r="L84" s="378"/>
      <c r="M84" s="378" t="s">
        <v>263</v>
      </c>
      <c r="N84" s="378"/>
      <c r="O84" s="378" t="s">
        <v>206</v>
      </c>
      <c r="P84" s="378"/>
      <c r="Q84" s="177" t="s">
        <v>297</v>
      </c>
      <c r="S84" s="50"/>
    </row>
    <row r="85" spans="1:19" ht="78" customHeight="1" hidden="1" thickBot="1">
      <c r="A85" s="168"/>
      <c r="B85" s="169"/>
      <c r="C85" s="170" t="s">
        <v>1</v>
      </c>
      <c r="D85" s="171"/>
      <c r="E85" s="378" t="s">
        <v>257</v>
      </c>
      <c r="F85" s="378"/>
      <c r="G85" s="378" t="s">
        <v>289</v>
      </c>
      <c r="H85" s="378"/>
      <c r="I85" s="378" t="s">
        <v>264</v>
      </c>
      <c r="J85" s="378"/>
      <c r="K85" s="378" t="s">
        <v>265</v>
      </c>
      <c r="L85" s="378"/>
      <c r="M85" s="379" t="s">
        <v>275</v>
      </c>
      <c r="N85" s="379"/>
      <c r="O85" s="378" t="s">
        <v>296</v>
      </c>
      <c r="P85" s="378"/>
      <c r="Q85" s="177" t="s">
        <v>276</v>
      </c>
      <c r="S85" s="50"/>
    </row>
    <row r="86" spans="1:19" ht="46.5" customHeight="1" thickBot="1">
      <c r="A86" s="1"/>
      <c r="C86" s="37"/>
      <c r="D86" s="35"/>
      <c r="E86" s="37"/>
      <c r="F86" s="35"/>
      <c r="G86" s="37"/>
      <c r="H86" s="35"/>
      <c r="I86" s="37"/>
      <c r="J86" s="36"/>
      <c r="K86" s="37"/>
      <c r="L86" s="36"/>
      <c r="N86" s="50"/>
      <c r="S86" s="50"/>
    </row>
    <row r="87" spans="1:19" ht="24" customHeight="1" thickBot="1">
      <c r="A87" s="1"/>
      <c r="C87" s="350" t="str">
        <f>C2</f>
        <v>04.15.Hétfő</v>
      </c>
      <c r="D87" s="351"/>
      <c r="E87" s="349" t="str">
        <f>E2</f>
        <v>04.16. Kedd</v>
      </c>
      <c r="F87" s="351"/>
      <c r="G87" s="349" t="str">
        <f>G2</f>
        <v>04.17.Szerda</v>
      </c>
      <c r="H87" s="351"/>
      <c r="I87" s="349" t="str">
        <f>I2</f>
        <v>04.18.Csütörtök</v>
      </c>
      <c r="J87" s="351"/>
      <c r="K87" s="349" t="str">
        <f>K2</f>
        <v>04.19. Péntek</v>
      </c>
      <c r="L87" s="351"/>
      <c r="M87" s="348" t="str">
        <f>O74</f>
        <v>04.20. Szombat</v>
      </c>
      <c r="N87" s="349"/>
      <c r="S87" s="50"/>
    </row>
    <row r="88" spans="1:19" ht="59.25" customHeight="1">
      <c r="A88" s="155" t="s">
        <v>210</v>
      </c>
      <c r="B88" s="152"/>
      <c r="C88" s="344" t="s">
        <v>504</v>
      </c>
      <c r="D88" s="192">
        <f>Árak!C64</f>
        <v>775</v>
      </c>
      <c r="E88" s="344" t="s">
        <v>507</v>
      </c>
      <c r="F88" s="192">
        <f>Árak!D64</f>
        <v>695</v>
      </c>
      <c r="G88" s="344" t="s">
        <v>510</v>
      </c>
      <c r="H88" s="192">
        <f>Árak!E64</f>
        <v>795</v>
      </c>
      <c r="I88" s="344" t="s">
        <v>515</v>
      </c>
      <c r="J88" s="192">
        <f>Árak!F64</f>
        <v>845</v>
      </c>
      <c r="K88" s="344" t="s">
        <v>520</v>
      </c>
      <c r="L88" s="194">
        <f>Árak!G64</f>
        <v>880</v>
      </c>
      <c r="M88" s="193"/>
      <c r="N88" s="194">
        <f>Árak!I64</f>
        <v>0</v>
      </c>
      <c r="S88" s="50"/>
    </row>
    <row r="89" spans="1:19" ht="69" customHeight="1">
      <c r="A89" s="156" t="s">
        <v>208</v>
      </c>
      <c r="B89" s="153"/>
      <c r="C89" s="344" t="s">
        <v>582</v>
      </c>
      <c r="D89" s="195">
        <f>Árak!C65</f>
        <v>2195</v>
      </c>
      <c r="E89" s="344" t="s">
        <v>508</v>
      </c>
      <c r="F89" s="195">
        <f>Árak!D65</f>
        <v>1795</v>
      </c>
      <c r="G89" s="344" t="s">
        <v>590</v>
      </c>
      <c r="H89" s="195">
        <f>Árak!E65</f>
        <v>2195</v>
      </c>
      <c r="I89" s="344" t="s">
        <v>516</v>
      </c>
      <c r="J89" s="195">
        <f>Árak!F65</f>
        <v>1595</v>
      </c>
      <c r="K89" s="344" t="s">
        <v>521</v>
      </c>
      <c r="L89" s="197">
        <f>Árak!G65</f>
        <v>1545</v>
      </c>
      <c r="M89" s="344" t="s">
        <v>524</v>
      </c>
      <c r="N89" s="197">
        <f>Árak!H65</f>
        <v>1395</v>
      </c>
      <c r="S89" s="50"/>
    </row>
    <row r="90" spans="1:19" ht="72.75" customHeight="1">
      <c r="A90" s="156" t="s">
        <v>209</v>
      </c>
      <c r="B90" s="153"/>
      <c r="C90" s="344" t="s">
        <v>583</v>
      </c>
      <c r="D90" s="195">
        <f>Árak!C66</f>
        <v>1495</v>
      </c>
      <c r="E90" s="344" t="s">
        <v>586</v>
      </c>
      <c r="F90" s="195">
        <f>Árak!D66</f>
        <v>1805</v>
      </c>
      <c r="G90" s="344" t="s">
        <v>511</v>
      </c>
      <c r="H90" s="195">
        <f>Árak!E66</f>
        <v>1545</v>
      </c>
      <c r="I90" s="344" t="s">
        <v>592</v>
      </c>
      <c r="J90" s="195">
        <f>Árak!F66</f>
        <v>1605</v>
      </c>
      <c r="K90" s="344" t="s">
        <v>594</v>
      </c>
      <c r="L90" s="197">
        <f>Árak!G66</f>
        <v>1560</v>
      </c>
      <c r="M90" s="196"/>
      <c r="N90" s="197">
        <f>Árak!I66</f>
        <v>0</v>
      </c>
      <c r="S90" s="50"/>
    </row>
    <row r="91" spans="1:19" ht="97.5" customHeight="1">
      <c r="A91" s="156" t="s">
        <v>211</v>
      </c>
      <c r="B91" s="153"/>
      <c r="C91" s="344" t="s">
        <v>584</v>
      </c>
      <c r="D91" s="195">
        <f>Árak!C67</f>
        <v>1795</v>
      </c>
      <c r="E91" s="344" t="s">
        <v>509</v>
      </c>
      <c r="F91" s="195">
        <f>Árak!D67</f>
        <v>1695</v>
      </c>
      <c r="G91" s="344" t="s">
        <v>512</v>
      </c>
      <c r="H91" s="195">
        <f>Árak!E67</f>
        <v>1560</v>
      </c>
      <c r="I91" s="344" t="s">
        <v>593</v>
      </c>
      <c r="J91" s="195">
        <f>Árak!F67</f>
        <v>1845</v>
      </c>
      <c r="K91" s="344" t="s">
        <v>595</v>
      </c>
      <c r="L91" s="197">
        <f>Árak!G67</f>
        <v>1395</v>
      </c>
      <c r="M91" s="196"/>
      <c r="N91" s="197">
        <f>Árak!I67</f>
        <v>0</v>
      </c>
      <c r="S91" s="50"/>
    </row>
    <row r="92" spans="1:19" ht="65.25" customHeight="1">
      <c r="A92" s="156" t="s">
        <v>212</v>
      </c>
      <c r="B92" s="153"/>
      <c r="C92" s="344" t="s">
        <v>505</v>
      </c>
      <c r="D92" s="195">
        <f>Árak!C68</f>
        <v>1495</v>
      </c>
      <c r="E92" s="344" t="s">
        <v>587</v>
      </c>
      <c r="F92" s="195">
        <f>Árak!D68</f>
        <v>1395</v>
      </c>
      <c r="G92" s="344" t="s">
        <v>591</v>
      </c>
      <c r="H92" s="195">
        <f>Árak!E68</f>
        <v>1795</v>
      </c>
      <c r="I92" s="344" t="s">
        <v>517</v>
      </c>
      <c r="J92" s="195">
        <f>Árak!F68</f>
        <v>1495</v>
      </c>
      <c r="K92" s="344" t="s">
        <v>596</v>
      </c>
      <c r="L92" s="197">
        <f>Árak!G68</f>
        <v>1695</v>
      </c>
      <c r="M92" s="344" t="s">
        <v>525</v>
      </c>
      <c r="N92" s="197">
        <f>Árak!H68</f>
        <v>1795</v>
      </c>
      <c r="S92" s="50"/>
    </row>
    <row r="93" spans="1:19" ht="70.5" customHeight="1" thickBot="1">
      <c r="A93" s="157" t="s">
        <v>213</v>
      </c>
      <c r="B93" s="154"/>
      <c r="C93" s="344" t="s">
        <v>506</v>
      </c>
      <c r="D93" s="198">
        <f>Árak!C69</f>
        <v>1505</v>
      </c>
      <c r="E93" s="341" t="s">
        <v>588</v>
      </c>
      <c r="F93" s="198">
        <f>Árak!D69</f>
        <v>1405</v>
      </c>
      <c r="G93" s="343" t="s">
        <v>513</v>
      </c>
      <c r="H93" s="198">
        <f>Árak!E69</f>
        <v>1545</v>
      </c>
      <c r="I93" s="344" t="s">
        <v>518</v>
      </c>
      <c r="J93" s="198">
        <f>Árak!F69</f>
        <v>1345</v>
      </c>
      <c r="K93" s="344" t="s">
        <v>522</v>
      </c>
      <c r="L93" s="199">
        <f>Árak!G69</f>
        <v>1395</v>
      </c>
      <c r="M93" s="196"/>
      <c r="N93" s="199"/>
      <c r="S93" s="50"/>
    </row>
    <row r="94" spans="1:19" ht="70.5" customHeight="1" thickBot="1">
      <c r="A94" s="157" t="s">
        <v>476</v>
      </c>
      <c r="B94" s="154"/>
      <c r="C94" s="344" t="s">
        <v>585</v>
      </c>
      <c r="D94" s="198">
        <f>Árak!C70</f>
        <v>1695</v>
      </c>
      <c r="E94" s="344" t="s">
        <v>589</v>
      </c>
      <c r="F94" s="198">
        <f>Árak!D70</f>
        <v>1745</v>
      </c>
      <c r="G94" s="343" t="s">
        <v>514</v>
      </c>
      <c r="H94" s="198">
        <f>Árak!E70</f>
        <v>1395</v>
      </c>
      <c r="I94" s="344" t="s">
        <v>519</v>
      </c>
      <c r="J94" s="198">
        <f>Árak!F70</f>
        <v>1745</v>
      </c>
      <c r="K94" s="344" t="s">
        <v>523</v>
      </c>
      <c r="L94" s="199">
        <f>Árak!G70</f>
        <v>1695</v>
      </c>
      <c r="M94" s="196"/>
      <c r="N94" s="199"/>
      <c r="S94" s="50"/>
    </row>
    <row r="95" spans="1:19" ht="13.5" customHeight="1">
      <c r="A95" s="1"/>
      <c r="C95" s="37"/>
      <c r="D95" s="35"/>
      <c r="E95" s="37"/>
      <c r="F95" s="35"/>
      <c r="G95" s="37"/>
      <c r="H95" s="35"/>
      <c r="I95" s="37"/>
      <c r="J95" s="36"/>
      <c r="K95" s="342"/>
      <c r="L95" s="36"/>
      <c r="N95" s="50"/>
      <c r="S95" s="50"/>
    </row>
    <row r="96" spans="1:19" ht="37.5" customHeight="1">
      <c r="A96" s="142" t="s">
        <v>241</v>
      </c>
      <c r="B96" s="143"/>
      <c r="C96" s="244" t="s">
        <v>389</v>
      </c>
      <c r="D96" s="200">
        <f>Árak!C71</f>
        <v>199</v>
      </c>
      <c r="E96" s="244" t="s">
        <v>389</v>
      </c>
      <c r="F96" s="200">
        <f>Árak!D71</f>
        <v>199</v>
      </c>
      <c r="G96" s="244" t="s">
        <v>389</v>
      </c>
      <c r="H96" s="200">
        <f>Árak!E71</f>
        <v>199</v>
      </c>
      <c r="I96" s="244" t="s">
        <v>389</v>
      </c>
      <c r="J96" s="200">
        <f>Árak!F71</f>
        <v>199</v>
      </c>
      <c r="K96" s="244" t="s">
        <v>389</v>
      </c>
      <c r="L96" s="200">
        <f>Árak!F71</f>
        <v>199</v>
      </c>
      <c r="N96" s="50"/>
      <c r="S96" s="50"/>
    </row>
    <row r="97" spans="1:19" ht="37.5" customHeight="1">
      <c r="A97" s="142" t="s">
        <v>242</v>
      </c>
      <c r="B97" s="143"/>
      <c r="C97" s="244" t="s">
        <v>390</v>
      </c>
      <c r="D97" s="200">
        <f>Árak!C72</f>
        <v>199</v>
      </c>
      <c r="E97" s="244" t="s">
        <v>390</v>
      </c>
      <c r="F97" s="200">
        <f>Árak!D72</f>
        <v>199</v>
      </c>
      <c r="G97" s="244" t="s">
        <v>390</v>
      </c>
      <c r="H97" s="200">
        <f>Árak!E72</f>
        <v>199</v>
      </c>
      <c r="I97" s="244" t="s">
        <v>390</v>
      </c>
      <c r="J97" s="200">
        <f>Árak!F72</f>
        <v>199</v>
      </c>
      <c r="K97" s="244" t="s">
        <v>390</v>
      </c>
      <c r="L97" s="200">
        <f>Árak!F72</f>
        <v>199</v>
      </c>
      <c r="N97" s="50"/>
      <c r="S97" s="50"/>
    </row>
    <row r="98" spans="1:19" ht="37.5" customHeight="1">
      <c r="A98" s="142" t="s">
        <v>243</v>
      </c>
      <c r="B98" s="143"/>
      <c r="C98" s="244" t="s">
        <v>477</v>
      </c>
      <c r="D98" s="200">
        <f>Árak!C73</f>
        <v>199</v>
      </c>
      <c r="E98" s="244" t="s">
        <v>477</v>
      </c>
      <c r="F98" s="200">
        <f>Árak!D73</f>
        <v>199</v>
      </c>
      <c r="G98" s="244" t="s">
        <v>477</v>
      </c>
      <c r="H98" s="200">
        <f>Árak!E73</f>
        <v>199</v>
      </c>
      <c r="I98" s="244" t="s">
        <v>477</v>
      </c>
      <c r="J98" s="200">
        <f>Árak!F73</f>
        <v>199</v>
      </c>
      <c r="K98" s="244" t="s">
        <v>477</v>
      </c>
      <c r="L98" s="200">
        <f>Árak!F73</f>
        <v>199</v>
      </c>
      <c r="N98" s="50"/>
      <c r="S98" s="50"/>
    </row>
    <row r="99" spans="1:19" ht="37.5" customHeight="1">
      <c r="A99" s="142" t="s">
        <v>244</v>
      </c>
      <c r="B99" s="143"/>
      <c r="C99" s="244" t="s">
        <v>478</v>
      </c>
      <c r="D99" s="200">
        <f>Árak!C74</f>
        <v>199</v>
      </c>
      <c r="E99" s="244" t="s">
        <v>478</v>
      </c>
      <c r="F99" s="200">
        <f>Árak!D74</f>
        <v>199</v>
      </c>
      <c r="G99" s="244" t="s">
        <v>478</v>
      </c>
      <c r="H99" s="200">
        <f>Árak!E74</f>
        <v>199</v>
      </c>
      <c r="I99" s="244" t="s">
        <v>478</v>
      </c>
      <c r="J99" s="200">
        <f>Árak!F74</f>
        <v>199</v>
      </c>
      <c r="K99" s="244" t="s">
        <v>478</v>
      </c>
      <c r="L99" s="200">
        <f>Árak!F74</f>
        <v>199</v>
      </c>
      <c r="N99" s="50"/>
      <c r="S99" s="50"/>
    </row>
    <row r="100" spans="1:19" ht="37.5" customHeight="1">
      <c r="A100" s="142" t="s">
        <v>245</v>
      </c>
      <c r="B100" s="143"/>
      <c r="C100" s="244" t="s">
        <v>391</v>
      </c>
      <c r="D100" s="200">
        <f>Árak!C75</f>
        <v>199</v>
      </c>
      <c r="E100" s="244" t="s">
        <v>391</v>
      </c>
      <c r="F100" s="200">
        <f>Árak!D75</f>
        <v>199</v>
      </c>
      <c r="G100" s="244" t="s">
        <v>391</v>
      </c>
      <c r="H100" s="200">
        <f>Árak!E75</f>
        <v>199</v>
      </c>
      <c r="I100" s="244" t="s">
        <v>391</v>
      </c>
      <c r="J100" s="200">
        <f>Árak!F75</f>
        <v>199</v>
      </c>
      <c r="K100" s="244" t="s">
        <v>391</v>
      </c>
      <c r="L100" s="200">
        <f>Árak!F75</f>
        <v>199</v>
      </c>
      <c r="N100" s="50"/>
      <c r="S100" s="50"/>
    </row>
    <row r="101" spans="1:19" ht="37.5" customHeight="1">
      <c r="A101" s="142" t="s">
        <v>246</v>
      </c>
      <c r="B101" s="143"/>
      <c r="C101" s="244" t="s">
        <v>479</v>
      </c>
      <c r="D101" s="200">
        <f>Árak!C76</f>
        <v>199</v>
      </c>
      <c r="E101" s="244" t="s">
        <v>479</v>
      </c>
      <c r="F101" s="200">
        <f>Árak!D76</f>
        <v>199</v>
      </c>
      <c r="G101" s="244" t="s">
        <v>479</v>
      </c>
      <c r="H101" s="200">
        <f>Árak!E76</f>
        <v>199</v>
      </c>
      <c r="I101" s="244" t="s">
        <v>479</v>
      </c>
      <c r="J101" s="200">
        <f>Árak!F76</f>
        <v>199</v>
      </c>
      <c r="K101" s="244" t="s">
        <v>479</v>
      </c>
      <c r="L101" s="200">
        <f>Árak!F76</f>
        <v>199</v>
      </c>
      <c r="N101" s="50"/>
      <c r="S101" s="50"/>
    </row>
    <row r="102" spans="1:19" ht="37.5" customHeight="1">
      <c r="A102" s="142" t="s">
        <v>247</v>
      </c>
      <c r="B102" s="143"/>
      <c r="C102" s="244" t="s">
        <v>480</v>
      </c>
      <c r="D102" s="200">
        <f>Árak!C77</f>
        <v>199</v>
      </c>
      <c r="E102" s="244" t="s">
        <v>480</v>
      </c>
      <c r="F102" s="200">
        <f>Árak!D77</f>
        <v>199</v>
      </c>
      <c r="G102" s="244" t="s">
        <v>480</v>
      </c>
      <c r="H102" s="200">
        <f>Árak!E77</f>
        <v>199</v>
      </c>
      <c r="I102" s="244" t="s">
        <v>480</v>
      </c>
      <c r="J102" s="200">
        <f>Árak!F77</f>
        <v>199</v>
      </c>
      <c r="K102" s="244" t="s">
        <v>480</v>
      </c>
      <c r="L102" s="200">
        <f>Árak!F77</f>
        <v>199</v>
      </c>
      <c r="N102" s="50"/>
      <c r="S102" s="50"/>
    </row>
    <row r="103" spans="1:19" ht="37.5" customHeight="1">
      <c r="A103" s="142" t="s">
        <v>253</v>
      </c>
      <c r="B103" s="143"/>
      <c r="C103" s="244" t="s">
        <v>481</v>
      </c>
      <c r="D103" s="200">
        <f>Árak!C78</f>
        <v>279</v>
      </c>
      <c r="E103" s="244" t="s">
        <v>481</v>
      </c>
      <c r="F103" s="200">
        <f>Árak!D78</f>
        <v>279</v>
      </c>
      <c r="G103" s="244" t="s">
        <v>481</v>
      </c>
      <c r="H103" s="200">
        <f>Árak!E78</f>
        <v>279</v>
      </c>
      <c r="I103" s="244" t="s">
        <v>481</v>
      </c>
      <c r="J103" s="200">
        <f>Árak!F78</f>
        <v>279</v>
      </c>
      <c r="K103" s="244" t="s">
        <v>481</v>
      </c>
      <c r="L103" s="200">
        <f>Árak!F78</f>
        <v>279</v>
      </c>
      <c r="N103" s="50"/>
      <c r="S103" s="50"/>
    </row>
    <row r="104" spans="1:19" ht="37.5" customHeight="1">
      <c r="A104" s="142" t="s">
        <v>315</v>
      </c>
      <c r="B104" s="143"/>
      <c r="C104" s="244" t="s">
        <v>482</v>
      </c>
      <c r="D104" s="200">
        <f>Árak!C79</f>
        <v>279</v>
      </c>
      <c r="E104" s="244" t="s">
        <v>482</v>
      </c>
      <c r="F104" s="200">
        <f>Árak!D79</f>
        <v>279</v>
      </c>
      <c r="G104" s="244" t="s">
        <v>482</v>
      </c>
      <c r="H104" s="200">
        <f>Árak!E79</f>
        <v>279</v>
      </c>
      <c r="I104" s="244" t="s">
        <v>482</v>
      </c>
      <c r="J104" s="200">
        <f>Árak!F79</f>
        <v>279</v>
      </c>
      <c r="K104" s="244" t="s">
        <v>482</v>
      </c>
      <c r="L104" s="200">
        <f>Árak!F79</f>
        <v>279</v>
      </c>
      <c r="N104" s="50"/>
      <c r="S104" s="50"/>
    </row>
    <row r="105" spans="1:19" ht="37.5" customHeight="1">
      <c r="A105" s="142" t="s">
        <v>316</v>
      </c>
      <c r="B105" s="143"/>
      <c r="C105" s="244" t="s">
        <v>483</v>
      </c>
      <c r="D105" s="200">
        <f>Árak!C80</f>
        <v>299</v>
      </c>
      <c r="E105" s="244" t="s">
        <v>483</v>
      </c>
      <c r="F105" s="200">
        <f>Árak!D80</f>
        <v>299</v>
      </c>
      <c r="G105" s="244" t="s">
        <v>483</v>
      </c>
      <c r="H105" s="200">
        <f>Árak!E80</f>
        <v>299</v>
      </c>
      <c r="I105" s="244" t="s">
        <v>483</v>
      </c>
      <c r="J105" s="200">
        <f>Árak!F80</f>
        <v>299</v>
      </c>
      <c r="K105" s="244" t="s">
        <v>483</v>
      </c>
      <c r="L105" s="200">
        <f>Árak!F80</f>
        <v>299</v>
      </c>
      <c r="N105" s="50"/>
      <c r="S105" s="50"/>
    </row>
    <row r="106" spans="1:19" ht="37.5" customHeight="1">
      <c r="A106" s="142" t="s">
        <v>419</v>
      </c>
      <c r="B106" s="143"/>
      <c r="C106" s="244" t="s">
        <v>484</v>
      </c>
      <c r="D106" s="200">
        <f>Árak!C81</f>
        <v>299</v>
      </c>
      <c r="E106" s="244" t="s">
        <v>484</v>
      </c>
      <c r="F106" s="200">
        <f>Árak!D81</f>
        <v>299</v>
      </c>
      <c r="G106" s="244" t="s">
        <v>484</v>
      </c>
      <c r="H106" s="200">
        <f>Árak!E81</f>
        <v>299</v>
      </c>
      <c r="I106" s="244" t="s">
        <v>484</v>
      </c>
      <c r="J106" s="200">
        <f>Árak!F81</f>
        <v>299</v>
      </c>
      <c r="K106" s="244" t="s">
        <v>484</v>
      </c>
      <c r="L106" s="200">
        <f>Árak!F81</f>
        <v>299</v>
      </c>
      <c r="N106" s="50"/>
      <c r="S106" s="50"/>
    </row>
    <row r="107" spans="1:19" ht="37.5" customHeight="1">
      <c r="A107" s="142" t="s">
        <v>474</v>
      </c>
      <c r="B107" s="143"/>
      <c r="C107" s="244" t="s">
        <v>485</v>
      </c>
      <c r="D107" s="200">
        <f>Árak!C82</f>
        <v>399</v>
      </c>
      <c r="E107" s="244" t="s">
        <v>485</v>
      </c>
      <c r="F107" s="200">
        <f>Árak!D82</f>
        <v>399</v>
      </c>
      <c r="G107" s="244" t="s">
        <v>485</v>
      </c>
      <c r="H107" s="200">
        <f>Árak!E82</f>
        <v>399</v>
      </c>
      <c r="I107" s="244" t="s">
        <v>485</v>
      </c>
      <c r="J107" s="200">
        <f>Árak!F82</f>
        <v>399</v>
      </c>
      <c r="K107" s="244" t="s">
        <v>485</v>
      </c>
      <c r="L107" s="200">
        <f>Árak!F82</f>
        <v>399</v>
      </c>
      <c r="N107" s="50"/>
      <c r="S107" s="50"/>
    </row>
    <row r="108" spans="1:19" ht="37.5" customHeight="1">
      <c r="A108" s="142" t="s">
        <v>475</v>
      </c>
      <c r="B108" s="143"/>
      <c r="C108" s="244" t="s">
        <v>486</v>
      </c>
      <c r="D108" s="200">
        <f>Árak!C83</f>
        <v>399</v>
      </c>
      <c r="E108" s="244" t="s">
        <v>486</v>
      </c>
      <c r="F108" s="200">
        <f>Árak!D83</f>
        <v>399</v>
      </c>
      <c r="G108" s="244" t="s">
        <v>486</v>
      </c>
      <c r="H108" s="200">
        <f>Árak!E83</f>
        <v>399</v>
      </c>
      <c r="I108" s="244" t="s">
        <v>486</v>
      </c>
      <c r="J108" s="200">
        <f>Árak!F83</f>
        <v>399</v>
      </c>
      <c r="K108" s="244" t="s">
        <v>486</v>
      </c>
      <c r="L108" s="200">
        <f>Árak!F83</f>
        <v>399</v>
      </c>
      <c r="N108" s="50"/>
      <c r="S108" s="50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3.5" customHeight="1"/>
    <row r="117" ht="13.5" customHeight="1"/>
    <row r="118" ht="12.75" customHeight="1"/>
    <row r="119" ht="12.75" customHeight="1"/>
    <row r="120" ht="12.75" customHeight="1"/>
  </sheetData>
  <sheetProtection selectLockedCells="1" selectUnlockedCells="1"/>
  <mergeCells count="111">
    <mergeCell ref="E79:F79"/>
    <mergeCell ref="G79:H79"/>
    <mergeCell ref="I79:J79"/>
    <mergeCell ref="K79:L79"/>
    <mergeCell ref="M79:N79"/>
    <mergeCell ref="O79:P79"/>
    <mergeCell ref="K12:K13"/>
    <mergeCell ref="E85:F85"/>
    <mergeCell ref="G85:H85"/>
    <mergeCell ref="I85:J85"/>
    <mergeCell ref="K85:L85"/>
    <mergeCell ref="M85:N85"/>
    <mergeCell ref="G81:H81"/>
    <mergeCell ref="I81:J81"/>
    <mergeCell ref="K81:L81"/>
    <mergeCell ref="M81:N81"/>
    <mergeCell ref="O85:P85"/>
    <mergeCell ref="E84:F84"/>
    <mergeCell ref="G84:H84"/>
    <mergeCell ref="I84:J84"/>
    <mergeCell ref="K84:L84"/>
    <mergeCell ref="M84:N84"/>
    <mergeCell ref="O84:P84"/>
    <mergeCell ref="E83:F83"/>
    <mergeCell ref="G83:H83"/>
    <mergeCell ref="I83:J83"/>
    <mergeCell ref="K83:L83"/>
    <mergeCell ref="M83:N83"/>
    <mergeCell ref="O83:P83"/>
    <mergeCell ref="O81:P81"/>
    <mergeCell ref="E82:F82"/>
    <mergeCell ref="G82:H82"/>
    <mergeCell ref="I82:J82"/>
    <mergeCell ref="K82:L82"/>
    <mergeCell ref="M82:N82"/>
    <mergeCell ref="O82:P82"/>
    <mergeCell ref="O78:P78"/>
    <mergeCell ref="K74:L74"/>
    <mergeCell ref="I74:J74"/>
    <mergeCell ref="G74:H74"/>
    <mergeCell ref="O77:P77"/>
    <mergeCell ref="M78:N78"/>
    <mergeCell ref="M77:N77"/>
    <mergeCell ref="O75:P75"/>
    <mergeCell ref="O76:P76"/>
    <mergeCell ref="O74:P74"/>
    <mergeCell ref="M75:N75"/>
    <mergeCell ref="M76:N76"/>
    <mergeCell ref="A2:B2"/>
    <mergeCell ref="C2:D2"/>
    <mergeCell ref="E2:F2"/>
    <mergeCell ref="G2:H2"/>
    <mergeCell ref="E74:F74"/>
    <mergeCell ref="D15:D16"/>
    <mergeCell ref="J24:J25"/>
    <mergeCell ref="F15:F16"/>
    <mergeCell ref="I75:J75"/>
    <mergeCell ref="K75:L75"/>
    <mergeCell ref="C12:C13"/>
    <mergeCell ref="D12:D13"/>
    <mergeCell ref="F12:F13"/>
    <mergeCell ref="H12:H13"/>
    <mergeCell ref="J12:J13"/>
    <mergeCell ref="L12:L13"/>
    <mergeCell ref="H15:H16"/>
    <mergeCell ref="J15:J16"/>
    <mergeCell ref="L15:L16"/>
    <mergeCell ref="I2:J2"/>
    <mergeCell ref="K2:L2"/>
    <mergeCell ref="L24:L25"/>
    <mergeCell ref="D30:D31"/>
    <mergeCell ref="L30:L31"/>
    <mergeCell ref="D27:D28"/>
    <mergeCell ref="F27:F28"/>
    <mergeCell ref="H27:H28"/>
    <mergeCell ref="J27:J28"/>
    <mergeCell ref="L27:L28"/>
    <mergeCell ref="F30:F31"/>
    <mergeCell ref="H30:H31"/>
    <mergeCell ref="J30:J31"/>
    <mergeCell ref="M74:N74"/>
    <mergeCell ref="J34:J35"/>
    <mergeCell ref="L34:L35"/>
    <mergeCell ref="G75:H75"/>
    <mergeCell ref="D24:D25"/>
    <mergeCell ref="F24:F25"/>
    <mergeCell ref="H24:H25"/>
    <mergeCell ref="D34:D35"/>
    <mergeCell ref="F34:F35"/>
    <mergeCell ref="H34:H35"/>
    <mergeCell ref="E75:F75"/>
    <mergeCell ref="K78:L78"/>
    <mergeCell ref="E81:F81"/>
    <mergeCell ref="E76:F76"/>
    <mergeCell ref="G76:H76"/>
    <mergeCell ref="I76:J76"/>
    <mergeCell ref="K76:L76"/>
    <mergeCell ref="E77:F77"/>
    <mergeCell ref="G77:H77"/>
    <mergeCell ref="I77:J77"/>
    <mergeCell ref="K77:L77"/>
    <mergeCell ref="M2:N2"/>
    <mergeCell ref="M87:N87"/>
    <mergeCell ref="C87:D87"/>
    <mergeCell ref="E87:F87"/>
    <mergeCell ref="G87:H87"/>
    <mergeCell ref="I87:J87"/>
    <mergeCell ref="K87:L87"/>
    <mergeCell ref="E78:F78"/>
    <mergeCell ref="G78:H78"/>
    <mergeCell ref="I78:J78"/>
  </mergeCells>
  <printOptions gridLines="1"/>
  <pageMargins left="0.75" right="0.75" top="1" bottom="1" header="0.5118055555555555" footer="0.5118055555555555"/>
  <pageSetup horizontalDpi="300" verticalDpi="300" orientation="portrait" paperSize="9" scale="40" r:id="rId2"/>
  <rowBreaks count="4" manualBreakCount="4">
    <brk id="21" max="255" man="1"/>
    <brk id="36" max="12" man="1"/>
    <brk id="47" max="12" man="1"/>
    <brk id="5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89"/>
  <sheetViews>
    <sheetView zoomScale="80" zoomScaleNormal="80" zoomScalePageLayoutView="0" workbookViewId="0" topLeftCell="A16">
      <selection activeCell="F35" sqref="F35"/>
    </sheetView>
  </sheetViews>
  <sheetFormatPr defaultColWidth="9.140625" defaultRowHeight="12.75"/>
  <cols>
    <col min="1" max="1" width="4.8515625" style="51" customWidth="1"/>
    <col min="2" max="2" width="16.8515625" style="52" customWidth="1"/>
    <col min="3" max="3" width="13.57421875" style="52" customWidth="1"/>
    <col min="4" max="4" width="8.7109375" style="52" customWidth="1"/>
    <col min="5" max="5" width="4.7109375" style="52" customWidth="1"/>
    <col min="6" max="6" width="8.7109375" style="52" customWidth="1"/>
    <col min="7" max="7" width="5.140625" style="52" customWidth="1"/>
    <col min="8" max="8" width="8.7109375" style="52" customWidth="1"/>
    <col min="9" max="9" width="6.28125" style="52" customWidth="1"/>
    <col min="10" max="10" width="8.7109375" style="52" customWidth="1"/>
    <col min="11" max="11" width="5.8515625" style="52" customWidth="1"/>
    <col min="12" max="12" width="8.7109375" style="52" customWidth="1"/>
    <col min="13" max="13" width="6.7109375" style="52" customWidth="1"/>
    <col min="14" max="14" width="9.00390625" style="51" customWidth="1"/>
    <col min="15" max="15" width="5.57421875" style="52" customWidth="1"/>
    <col min="16" max="16" width="9.28125" style="52" customWidth="1"/>
    <col min="17" max="17" width="5.140625" style="52" customWidth="1"/>
    <col min="18" max="16384" width="9.140625" style="52" customWidth="1"/>
  </cols>
  <sheetData>
    <row r="1" spans="1:17" s="54" customFormat="1" ht="19.5" customHeight="1" thickBot="1">
      <c r="A1" s="398" t="s">
        <v>90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7" s="54" customFormat="1" ht="19.5" customHeight="1" thickBot="1">
      <c r="A2" s="53"/>
      <c r="B2" s="396" t="s">
        <v>535</v>
      </c>
      <c r="C2" s="396"/>
      <c r="D2" s="401" t="s">
        <v>91</v>
      </c>
      <c r="E2" s="401"/>
      <c r="F2" s="401" t="s">
        <v>92</v>
      </c>
      <c r="G2" s="401"/>
      <c r="H2" s="401" t="s">
        <v>93</v>
      </c>
      <c r="I2" s="401"/>
      <c r="J2" s="401" t="s">
        <v>94</v>
      </c>
      <c r="K2" s="401"/>
      <c r="L2" s="399" t="s">
        <v>95</v>
      </c>
      <c r="M2" s="399"/>
      <c r="N2" s="400" t="s">
        <v>96</v>
      </c>
      <c r="O2" s="400"/>
      <c r="P2" s="399" t="s">
        <v>97</v>
      </c>
      <c r="Q2" s="399"/>
    </row>
    <row r="3" spans="1:17" s="54" customFormat="1" ht="19.5" customHeight="1" thickBot="1">
      <c r="A3" s="55" t="s">
        <v>0</v>
      </c>
      <c r="B3" s="397" t="s">
        <v>250</v>
      </c>
      <c r="C3" s="397"/>
      <c r="D3" s="300"/>
      <c r="E3" s="56" t="s">
        <v>0</v>
      </c>
      <c r="F3" s="57"/>
      <c r="G3" s="56" t="s">
        <v>0</v>
      </c>
      <c r="H3" s="57"/>
      <c r="I3" s="56" t="s">
        <v>0</v>
      </c>
      <c r="J3" s="57"/>
      <c r="K3" s="56" t="s">
        <v>0</v>
      </c>
      <c r="L3" s="58"/>
      <c r="M3" s="59" t="s">
        <v>0</v>
      </c>
      <c r="N3" s="301"/>
      <c r="O3" s="302"/>
      <c r="P3" s="303"/>
      <c r="Q3" s="304"/>
    </row>
    <row r="4" spans="1:17" s="65" customFormat="1" ht="22.5" customHeight="1" thickBot="1">
      <c r="A4" s="55" t="s">
        <v>5</v>
      </c>
      <c r="B4" s="385" t="s">
        <v>250</v>
      </c>
      <c r="C4" s="385"/>
      <c r="D4" s="300"/>
      <c r="E4" s="56" t="s">
        <v>5</v>
      </c>
      <c r="F4" s="60"/>
      <c r="G4" s="56" t="s">
        <v>5</v>
      </c>
      <c r="H4" s="60"/>
      <c r="I4" s="56" t="s">
        <v>5</v>
      </c>
      <c r="J4" s="60"/>
      <c r="K4" s="56" t="s">
        <v>5</v>
      </c>
      <c r="L4" s="61"/>
      <c r="M4" s="59" t="s">
        <v>5</v>
      </c>
      <c r="N4" s="301"/>
      <c r="O4" s="302"/>
      <c r="P4" s="302"/>
      <c r="Q4" s="305"/>
    </row>
    <row r="5" spans="1:17" s="65" customFormat="1" ht="22.5" customHeight="1" thickBot="1">
      <c r="A5" s="62" t="s">
        <v>6</v>
      </c>
      <c r="B5" s="387" t="s">
        <v>7</v>
      </c>
      <c r="C5" s="387"/>
      <c r="D5" s="300"/>
      <c r="E5" s="56" t="s">
        <v>6</v>
      </c>
      <c r="F5" s="63"/>
      <c r="G5" s="56" t="s">
        <v>6</v>
      </c>
      <c r="H5" s="63"/>
      <c r="I5" s="56" t="s">
        <v>6</v>
      </c>
      <c r="J5" s="63"/>
      <c r="K5" s="56" t="s">
        <v>6</v>
      </c>
      <c r="L5" s="64"/>
      <c r="M5" s="59" t="s">
        <v>6</v>
      </c>
      <c r="N5" s="301"/>
      <c r="O5" s="306"/>
      <c r="P5" s="302"/>
      <c r="Q5" s="305"/>
    </row>
    <row r="6" spans="1:17" s="65" customFormat="1" ht="22.5" customHeight="1" thickBot="1">
      <c r="A6" s="55" t="s">
        <v>8</v>
      </c>
      <c r="B6" s="385" t="s">
        <v>7</v>
      </c>
      <c r="C6" s="385"/>
      <c r="D6" s="300"/>
      <c r="E6" s="56" t="s">
        <v>8</v>
      </c>
      <c r="F6" s="60"/>
      <c r="G6" s="56" t="s">
        <v>8</v>
      </c>
      <c r="H6" s="60"/>
      <c r="I6" s="56" t="s">
        <v>8</v>
      </c>
      <c r="J6" s="60"/>
      <c r="K6" s="56" t="s">
        <v>8</v>
      </c>
      <c r="L6" s="61"/>
      <c r="M6" s="59" t="s">
        <v>8</v>
      </c>
      <c r="N6" s="301"/>
      <c r="O6" s="306"/>
      <c r="P6" s="302"/>
      <c r="Q6" s="305"/>
    </row>
    <row r="7" spans="1:17" s="65" customFormat="1" ht="22.5" customHeight="1" thickBot="1">
      <c r="A7" s="55" t="s">
        <v>9</v>
      </c>
      <c r="B7" s="66" t="s">
        <v>7</v>
      </c>
      <c r="C7" s="67"/>
      <c r="D7" s="300"/>
      <c r="E7" s="56" t="s">
        <v>9</v>
      </c>
      <c r="F7" s="60"/>
      <c r="G7" s="56" t="s">
        <v>9</v>
      </c>
      <c r="H7" s="60"/>
      <c r="I7" s="56" t="s">
        <v>9</v>
      </c>
      <c r="J7" s="60"/>
      <c r="K7" s="56" t="s">
        <v>9</v>
      </c>
      <c r="L7" s="61"/>
      <c r="M7" s="59" t="s">
        <v>9</v>
      </c>
      <c r="N7" s="301"/>
      <c r="O7" s="306"/>
      <c r="P7" s="302"/>
      <c r="Q7" s="305"/>
    </row>
    <row r="8" spans="1:17" s="65" customFormat="1" ht="22.5" customHeight="1" thickBot="1">
      <c r="A8" s="55" t="s">
        <v>10</v>
      </c>
      <c r="B8" s="385" t="s">
        <v>11</v>
      </c>
      <c r="C8" s="385"/>
      <c r="D8" s="300"/>
      <c r="E8" s="56" t="s">
        <v>10</v>
      </c>
      <c r="F8" s="60"/>
      <c r="G8" s="56" t="s">
        <v>10</v>
      </c>
      <c r="H8" s="60"/>
      <c r="I8" s="56" t="s">
        <v>10</v>
      </c>
      <c r="J8" s="60"/>
      <c r="K8" s="56" t="s">
        <v>10</v>
      </c>
      <c r="L8" s="61"/>
      <c r="M8" s="59" t="s">
        <v>10</v>
      </c>
      <c r="N8" s="301"/>
      <c r="O8" s="306"/>
      <c r="P8" s="302"/>
      <c r="Q8" s="305"/>
    </row>
    <row r="9" spans="1:17" s="65" customFormat="1" ht="22.5" customHeight="1" thickBot="1">
      <c r="A9" s="55" t="s">
        <v>12</v>
      </c>
      <c r="B9" s="385" t="s">
        <v>13</v>
      </c>
      <c r="C9" s="385"/>
      <c r="D9" s="300"/>
      <c r="E9" s="56" t="s">
        <v>12</v>
      </c>
      <c r="F9" s="60"/>
      <c r="G9" s="56" t="s">
        <v>12</v>
      </c>
      <c r="H9" s="60"/>
      <c r="I9" s="56" t="s">
        <v>12</v>
      </c>
      <c r="J9" s="60"/>
      <c r="K9" s="56" t="s">
        <v>12</v>
      </c>
      <c r="L9" s="61"/>
      <c r="M9" s="59" t="s">
        <v>12</v>
      </c>
      <c r="N9" s="301"/>
      <c r="O9" s="306"/>
      <c r="P9" s="302"/>
      <c r="Q9" s="305"/>
    </row>
    <row r="10" spans="1:17" s="65" customFormat="1" ht="22.5" customHeight="1" thickBot="1">
      <c r="A10" s="55" t="s">
        <v>14</v>
      </c>
      <c r="B10" s="385" t="s">
        <v>15</v>
      </c>
      <c r="C10" s="385"/>
      <c r="D10" s="300"/>
      <c r="E10" s="56" t="s">
        <v>14</v>
      </c>
      <c r="F10" s="60"/>
      <c r="G10" s="56" t="s">
        <v>14</v>
      </c>
      <c r="H10" s="60"/>
      <c r="I10" s="56" t="s">
        <v>14</v>
      </c>
      <c r="J10" s="68"/>
      <c r="K10" s="56" t="s">
        <v>14</v>
      </c>
      <c r="L10" s="69"/>
      <c r="M10" s="59" t="s">
        <v>14</v>
      </c>
      <c r="N10" s="301"/>
      <c r="O10" s="306"/>
      <c r="P10" s="302"/>
      <c r="Q10" s="305"/>
    </row>
    <row r="11" spans="1:17" s="65" customFormat="1" ht="22.5" customHeight="1" thickBot="1">
      <c r="A11" s="55" t="s">
        <v>98</v>
      </c>
      <c r="B11" s="385" t="s">
        <v>20</v>
      </c>
      <c r="C11" s="385"/>
      <c r="D11" s="300"/>
      <c r="E11" s="56" t="s">
        <v>98</v>
      </c>
      <c r="F11" s="60"/>
      <c r="G11" s="56" t="s">
        <v>98</v>
      </c>
      <c r="H11" s="60"/>
      <c r="I11" s="56" t="s">
        <v>98</v>
      </c>
      <c r="J11" s="60"/>
      <c r="K11" s="56" t="s">
        <v>98</v>
      </c>
      <c r="L11" s="61"/>
      <c r="M11" s="59" t="s">
        <v>98</v>
      </c>
      <c r="N11" s="301"/>
      <c r="O11" s="306"/>
      <c r="P11" s="302"/>
      <c r="Q11" s="305"/>
    </row>
    <row r="12" spans="1:17" s="65" customFormat="1" ht="22.5" customHeight="1" thickBot="1">
      <c r="A12" s="55" t="s">
        <v>99</v>
      </c>
      <c r="B12" s="385" t="s">
        <v>20</v>
      </c>
      <c r="C12" s="385"/>
      <c r="D12" s="300"/>
      <c r="E12" s="56" t="s">
        <v>99</v>
      </c>
      <c r="F12" s="60"/>
      <c r="G12" s="56" t="s">
        <v>99</v>
      </c>
      <c r="H12" s="60"/>
      <c r="I12" s="56" t="s">
        <v>99</v>
      </c>
      <c r="J12" s="60"/>
      <c r="K12" s="56" t="s">
        <v>99</v>
      </c>
      <c r="L12" s="307"/>
      <c r="M12" s="59" t="s">
        <v>99</v>
      </c>
      <c r="N12" s="301"/>
      <c r="O12" s="306"/>
      <c r="P12" s="302"/>
      <c r="Q12" s="305"/>
    </row>
    <row r="13" spans="1:24" s="65" customFormat="1" ht="22.5" customHeight="1" thickBot="1">
      <c r="A13" s="55" t="s">
        <v>100</v>
      </c>
      <c r="B13" s="385" t="s">
        <v>20</v>
      </c>
      <c r="C13" s="385"/>
      <c r="D13" s="300"/>
      <c r="E13" s="56" t="s">
        <v>100</v>
      </c>
      <c r="F13" s="60"/>
      <c r="G13" s="56" t="s">
        <v>100</v>
      </c>
      <c r="H13" s="60"/>
      <c r="I13" s="56" t="s">
        <v>100</v>
      </c>
      <c r="J13" s="60"/>
      <c r="K13" s="56" t="s">
        <v>100</v>
      </c>
      <c r="L13" s="60"/>
      <c r="M13" s="59" t="s">
        <v>100</v>
      </c>
      <c r="N13" s="301"/>
      <c r="O13" s="306"/>
      <c r="P13" s="302"/>
      <c r="Q13" s="305"/>
      <c r="X13" s="70"/>
    </row>
    <row r="14" spans="1:17" s="65" customFormat="1" ht="22.5" customHeight="1" thickBot="1">
      <c r="A14" s="55" t="s">
        <v>101</v>
      </c>
      <c r="B14" s="66" t="s">
        <v>20</v>
      </c>
      <c r="C14" s="67"/>
      <c r="D14" s="300"/>
      <c r="E14" s="56" t="s">
        <v>101</v>
      </c>
      <c r="F14" s="60"/>
      <c r="G14" s="56" t="s">
        <v>101</v>
      </c>
      <c r="H14" s="60"/>
      <c r="I14" s="56" t="s">
        <v>101</v>
      </c>
      <c r="J14" s="60"/>
      <c r="K14" s="56" t="s">
        <v>101</v>
      </c>
      <c r="L14" s="61"/>
      <c r="M14" s="59" t="s">
        <v>101</v>
      </c>
      <c r="N14" s="301"/>
      <c r="O14" s="306"/>
      <c r="P14" s="302"/>
      <c r="Q14" s="305"/>
    </row>
    <row r="15" spans="1:17" s="65" customFormat="1" ht="22.5" customHeight="1" thickBot="1">
      <c r="A15" s="55" t="s">
        <v>25</v>
      </c>
      <c r="B15" s="385" t="s">
        <v>26</v>
      </c>
      <c r="C15" s="385"/>
      <c r="D15" s="300"/>
      <c r="E15" s="56" t="s">
        <v>25</v>
      </c>
      <c r="F15" s="60"/>
      <c r="G15" s="56" t="s">
        <v>25</v>
      </c>
      <c r="H15" s="60"/>
      <c r="I15" s="56" t="s">
        <v>25</v>
      </c>
      <c r="J15" s="60"/>
      <c r="K15" s="56" t="s">
        <v>25</v>
      </c>
      <c r="L15" s="61"/>
      <c r="M15" s="59" t="s">
        <v>25</v>
      </c>
      <c r="N15" s="301"/>
      <c r="O15" s="306"/>
      <c r="P15" s="302"/>
      <c r="Q15" s="305"/>
    </row>
    <row r="16" spans="1:17" s="65" customFormat="1" ht="22.5" customHeight="1" thickBot="1">
      <c r="A16" s="55" t="s">
        <v>28</v>
      </c>
      <c r="B16" s="385" t="s">
        <v>29</v>
      </c>
      <c r="C16" s="385"/>
      <c r="D16" s="300"/>
      <c r="E16" s="56" t="s">
        <v>28</v>
      </c>
      <c r="F16" s="60"/>
      <c r="G16" s="56" t="s">
        <v>28</v>
      </c>
      <c r="H16" s="60"/>
      <c r="I16" s="56" t="s">
        <v>28</v>
      </c>
      <c r="J16" s="60"/>
      <c r="K16" s="56" t="s">
        <v>28</v>
      </c>
      <c r="L16" s="61"/>
      <c r="M16" s="59" t="s">
        <v>28</v>
      </c>
      <c r="N16" s="301"/>
      <c r="O16" s="306"/>
      <c r="P16" s="302"/>
      <c r="Q16" s="305"/>
    </row>
    <row r="17" spans="1:17" s="65" customFormat="1" ht="22.5" customHeight="1" thickBot="1">
      <c r="A17" s="55" t="s">
        <v>32</v>
      </c>
      <c r="B17" s="385" t="s">
        <v>33</v>
      </c>
      <c r="C17" s="385"/>
      <c r="D17" s="300"/>
      <c r="E17" s="56" t="s">
        <v>32</v>
      </c>
      <c r="F17" s="60"/>
      <c r="G17" s="56" t="s">
        <v>32</v>
      </c>
      <c r="H17" s="60"/>
      <c r="I17" s="56" t="s">
        <v>32</v>
      </c>
      <c r="J17" s="60"/>
      <c r="K17" s="56" t="s">
        <v>32</v>
      </c>
      <c r="L17" s="61"/>
      <c r="M17" s="59" t="s">
        <v>32</v>
      </c>
      <c r="N17" s="301"/>
      <c r="O17" s="306"/>
      <c r="P17" s="302"/>
      <c r="Q17" s="305"/>
    </row>
    <row r="18" spans="1:17" s="65" customFormat="1" ht="22.5" customHeight="1" thickBot="1">
      <c r="A18" s="55" t="s">
        <v>34</v>
      </c>
      <c r="B18" s="385" t="s">
        <v>33</v>
      </c>
      <c r="C18" s="385"/>
      <c r="D18" s="300"/>
      <c r="E18" s="56" t="s">
        <v>34</v>
      </c>
      <c r="F18" s="60"/>
      <c r="G18" s="56" t="s">
        <v>34</v>
      </c>
      <c r="H18" s="60"/>
      <c r="I18" s="56" t="s">
        <v>34</v>
      </c>
      <c r="J18" s="60"/>
      <c r="K18" s="56" t="s">
        <v>34</v>
      </c>
      <c r="L18" s="61"/>
      <c r="M18" s="59" t="s">
        <v>34</v>
      </c>
      <c r="N18" s="301"/>
      <c r="O18" s="306"/>
      <c r="P18" s="302"/>
      <c r="Q18" s="305"/>
    </row>
    <row r="19" spans="1:17" s="65" customFormat="1" ht="22.5" customHeight="1" thickBot="1">
      <c r="A19" s="55" t="s">
        <v>102</v>
      </c>
      <c r="B19" s="385" t="s">
        <v>33</v>
      </c>
      <c r="C19" s="385"/>
      <c r="D19" s="300"/>
      <c r="E19" s="56" t="s">
        <v>102</v>
      </c>
      <c r="F19" s="60"/>
      <c r="G19" s="56" t="s">
        <v>102</v>
      </c>
      <c r="H19" s="60"/>
      <c r="I19" s="56" t="s">
        <v>102</v>
      </c>
      <c r="J19" s="60"/>
      <c r="K19" s="56" t="s">
        <v>102</v>
      </c>
      <c r="L19" s="61"/>
      <c r="M19" s="59" t="s">
        <v>102</v>
      </c>
      <c r="N19" s="301"/>
      <c r="O19" s="306"/>
      <c r="P19" s="302"/>
      <c r="Q19" s="305"/>
    </row>
    <row r="20" spans="1:17" s="65" customFormat="1" ht="22.5" customHeight="1" thickBot="1">
      <c r="A20" s="55" t="s">
        <v>103</v>
      </c>
      <c r="B20" s="66" t="s">
        <v>33</v>
      </c>
      <c r="C20" s="67"/>
      <c r="D20" s="300"/>
      <c r="E20" s="56" t="s">
        <v>103</v>
      </c>
      <c r="F20" s="60"/>
      <c r="G20" s="56" t="s">
        <v>103</v>
      </c>
      <c r="H20" s="60"/>
      <c r="I20" s="56" t="s">
        <v>103</v>
      </c>
      <c r="J20" s="60"/>
      <c r="K20" s="56" t="s">
        <v>103</v>
      </c>
      <c r="L20" s="61"/>
      <c r="M20" s="59" t="s">
        <v>103</v>
      </c>
      <c r="N20" s="301"/>
      <c r="O20" s="306"/>
      <c r="P20" s="302"/>
      <c r="Q20" s="305"/>
    </row>
    <row r="21" spans="1:17" s="65" customFormat="1" ht="22.5" customHeight="1" thickBot="1">
      <c r="A21" s="55" t="s">
        <v>104</v>
      </c>
      <c r="B21" s="385" t="s">
        <v>33</v>
      </c>
      <c r="C21" s="385"/>
      <c r="D21" s="300"/>
      <c r="E21" s="56" t="s">
        <v>104</v>
      </c>
      <c r="F21" s="60"/>
      <c r="G21" s="56" t="s">
        <v>104</v>
      </c>
      <c r="H21" s="60"/>
      <c r="I21" s="56" t="s">
        <v>104</v>
      </c>
      <c r="J21" s="60"/>
      <c r="K21" s="56" t="s">
        <v>104</v>
      </c>
      <c r="L21" s="61"/>
      <c r="M21" s="59" t="s">
        <v>104</v>
      </c>
      <c r="N21" s="301"/>
      <c r="O21" s="306"/>
      <c r="P21" s="302"/>
      <c r="Q21" s="305"/>
    </row>
    <row r="22" spans="1:17" s="65" customFormat="1" ht="22.5" customHeight="1" thickBot="1">
      <c r="A22" s="55" t="s">
        <v>105</v>
      </c>
      <c r="B22" s="66" t="s">
        <v>33</v>
      </c>
      <c r="C22" s="67"/>
      <c r="D22" s="300"/>
      <c r="E22" s="56" t="s">
        <v>105</v>
      </c>
      <c r="F22" s="60"/>
      <c r="G22" s="56" t="s">
        <v>105</v>
      </c>
      <c r="H22" s="60"/>
      <c r="I22" s="56" t="s">
        <v>105</v>
      </c>
      <c r="J22" s="60"/>
      <c r="K22" s="56" t="s">
        <v>105</v>
      </c>
      <c r="L22" s="61"/>
      <c r="M22" s="59" t="s">
        <v>105</v>
      </c>
      <c r="N22" s="301"/>
      <c r="O22" s="306"/>
      <c r="P22" s="302"/>
      <c r="Q22" s="305"/>
    </row>
    <row r="23" spans="1:17" s="65" customFormat="1" ht="22.5" customHeight="1" thickBot="1">
      <c r="A23" s="55" t="s">
        <v>106</v>
      </c>
      <c r="B23" s="385" t="s">
        <v>33</v>
      </c>
      <c r="C23" s="385"/>
      <c r="D23" s="300"/>
      <c r="E23" s="56" t="s">
        <v>106</v>
      </c>
      <c r="F23" s="60"/>
      <c r="G23" s="56" t="s">
        <v>106</v>
      </c>
      <c r="H23" s="60"/>
      <c r="I23" s="56" t="s">
        <v>106</v>
      </c>
      <c r="J23" s="60"/>
      <c r="K23" s="56" t="s">
        <v>106</v>
      </c>
      <c r="L23" s="61"/>
      <c r="M23" s="59" t="s">
        <v>106</v>
      </c>
      <c r="N23" s="301"/>
      <c r="O23" s="306"/>
      <c r="P23" s="302"/>
      <c r="Q23" s="305"/>
    </row>
    <row r="24" spans="1:17" s="65" customFormat="1" ht="22.5" customHeight="1" thickBot="1">
      <c r="A24" s="55" t="s">
        <v>107</v>
      </c>
      <c r="B24" s="66" t="s">
        <v>33</v>
      </c>
      <c r="C24" s="67"/>
      <c r="D24" s="300"/>
      <c r="E24" s="56" t="s">
        <v>107</v>
      </c>
      <c r="F24" s="60"/>
      <c r="G24" s="56" t="s">
        <v>107</v>
      </c>
      <c r="H24" s="60"/>
      <c r="I24" s="56" t="s">
        <v>107</v>
      </c>
      <c r="J24" s="60"/>
      <c r="K24" s="56" t="s">
        <v>107</v>
      </c>
      <c r="L24" s="61"/>
      <c r="M24" s="59" t="s">
        <v>107</v>
      </c>
      <c r="N24" s="301"/>
      <c r="O24" s="306"/>
      <c r="P24" s="302"/>
      <c r="Q24" s="305"/>
    </row>
    <row r="25" spans="1:17" s="65" customFormat="1" ht="22.5" customHeight="1" thickBot="1">
      <c r="A25" s="55" t="s">
        <v>40</v>
      </c>
      <c r="B25" s="385" t="s">
        <v>33</v>
      </c>
      <c r="C25" s="385"/>
      <c r="D25" s="300"/>
      <c r="E25" s="56" t="s">
        <v>40</v>
      </c>
      <c r="F25" s="60"/>
      <c r="G25" s="56" t="s">
        <v>40</v>
      </c>
      <c r="H25" s="60"/>
      <c r="I25" s="56" t="s">
        <v>40</v>
      </c>
      <c r="J25" s="60"/>
      <c r="K25" s="56" t="s">
        <v>40</v>
      </c>
      <c r="L25" s="61"/>
      <c r="M25" s="59" t="s">
        <v>40</v>
      </c>
      <c r="N25" s="301"/>
      <c r="O25" s="306"/>
      <c r="P25" s="302"/>
      <c r="Q25" s="305"/>
    </row>
    <row r="26" spans="1:17" s="65" customFormat="1" ht="22.5" customHeight="1" thickBot="1">
      <c r="A26" s="55" t="s">
        <v>108</v>
      </c>
      <c r="B26" s="385" t="s">
        <v>109</v>
      </c>
      <c r="C26" s="385"/>
      <c r="D26" s="300"/>
      <c r="E26" s="56" t="s">
        <v>108</v>
      </c>
      <c r="F26" s="60"/>
      <c r="G26" s="56" t="s">
        <v>108</v>
      </c>
      <c r="H26" s="60"/>
      <c r="I26" s="56" t="s">
        <v>108</v>
      </c>
      <c r="J26" s="60"/>
      <c r="K26" s="56" t="s">
        <v>108</v>
      </c>
      <c r="L26" s="61"/>
      <c r="M26" s="59" t="s">
        <v>108</v>
      </c>
      <c r="N26" s="301"/>
      <c r="O26" s="306"/>
      <c r="P26" s="302"/>
      <c r="Q26" s="305"/>
    </row>
    <row r="27" spans="1:17" s="65" customFormat="1" ht="22.5" customHeight="1" thickBot="1">
      <c r="A27" s="55" t="s">
        <v>110</v>
      </c>
      <c r="B27" s="385" t="s">
        <v>109</v>
      </c>
      <c r="C27" s="385"/>
      <c r="D27" s="300"/>
      <c r="E27" s="56" t="s">
        <v>110</v>
      </c>
      <c r="F27" s="60"/>
      <c r="G27" s="56" t="s">
        <v>110</v>
      </c>
      <c r="H27" s="60"/>
      <c r="I27" s="56" t="s">
        <v>110</v>
      </c>
      <c r="J27" s="60"/>
      <c r="K27" s="56" t="s">
        <v>110</v>
      </c>
      <c r="L27" s="61"/>
      <c r="M27" s="59" t="s">
        <v>110</v>
      </c>
      <c r="N27" s="301"/>
      <c r="O27" s="306"/>
      <c r="P27" s="302"/>
      <c r="Q27" s="305"/>
    </row>
    <row r="28" spans="1:17" s="65" customFormat="1" ht="22.5" customHeight="1" thickBot="1">
      <c r="A28" s="308" t="s">
        <v>45</v>
      </c>
      <c r="B28" s="309" t="s">
        <v>526</v>
      </c>
      <c r="C28" s="310"/>
      <c r="D28" s="300"/>
      <c r="E28" s="56" t="s">
        <v>45</v>
      </c>
      <c r="F28" s="60"/>
      <c r="G28" s="56" t="s">
        <v>45</v>
      </c>
      <c r="H28" s="60"/>
      <c r="I28" s="56" t="s">
        <v>45</v>
      </c>
      <c r="J28" s="60"/>
      <c r="K28" s="56" t="s">
        <v>45</v>
      </c>
      <c r="L28" s="61"/>
      <c r="M28" s="59" t="s">
        <v>45</v>
      </c>
      <c r="N28" s="301"/>
      <c r="O28" s="306"/>
      <c r="P28" s="302"/>
      <c r="Q28" s="305"/>
    </row>
    <row r="29" spans="1:17" s="65" customFormat="1" ht="33" customHeight="1" thickBot="1">
      <c r="A29" s="308" t="s">
        <v>46</v>
      </c>
      <c r="B29" s="66" t="s">
        <v>149</v>
      </c>
      <c r="C29" s="311"/>
      <c r="D29" s="300"/>
      <c r="E29" s="56" t="s">
        <v>46</v>
      </c>
      <c r="F29" s="60"/>
      <c r="G29" s="56" t="s">
        <v>46</v>
      </c>
      <c r="H29" s="60"/>
      <c r="I29" s="56" t="s">
        <v>46</v>
      </c>
      <c r="J29" s="60"/>
      <c r="K29" s="56" t="s">
        <v>46</v>
      </c>
      <c r="L29" s="61"/>
      <c r="M29" s="59" t="s">
        <v>46</v>
      </c>
      <c r="N29" s="301"/>
      <c r="O29" s="306"/>
      <c r="P29" s="302"/>
      <c r="Q29" s="305"/>
    </row>
    <row r="30" spans="1:17" s="71" customFormat="1" ht="33" customHeight="1" thickBot="1">
      <c r="A30" s="308" t="s">
        <v>47</v>
      </c>
      <c r="B30" s="66" t="s">
        <v>150</v>
      </c>
      <c r="C30" s="311"/>
      <c r="D30" s="300"/>
      <c r="E30" s="56" t="s">
        <v>47</v>
      </c>
      <c r="F30" s="60"/>
      <c r="G30" s="56" t="s">
        <v>47</v>
      </c>
      <c r="H30" s="60"/>
      <c r="I30" s="56" t="s">
        <v>47</v>
      </c>
      <c r="J30" s="60"/>
      <c r="K30" s="56" t="s">
        <v>47</v>
      </c>
      <c r="L30" s="61"/>
      <c r="M30" s="59" t="s">
        <v>47</v>
      </c>
      <c r="N30" s="301"/>
      <c r="O30" s="306"/>
      <c r="P30" s="302"/>
      <c r="Q30" s="305"/>
    </row>
    <row r="31" spans="1:17" s="65" customFormat="1" ht="33" customHeight="1" thickBot="1">
      <c r="A31" s="308" t="s">
        <v>48</v>
      </c>
      <c r="B31" s="66" t="s">
        <v>148</v>
      </c>
      <c r="C31" s="312"/>
      <c r="D31" s="300"/>
      <c r="E31" s="56" t="s">
        <v>48</v>
      </c>
      <c r="F31" s="60"/>
      <c r="G31" s="56" t="s">
        <v>48</v>
      </c>
      <c r="H31" s="60"/>
      <c r="I31" s="56" t="s">
        <v>48</v>
      </c>
      <c r="J31" s="60"/>
      <c r="K31" s="56" t="s">
        <v>48</v>
      </c>
      <c r="L31" s="61"/>
      <c r="M31" s="59" t="s">
        <v>48</v>
      </c>
      <c r="N31" s="301"/>
      <c r="O31" s="306"/>
      <c r="P31" s="302"/>
      <c r="Q31" s="305"/>
    </row>
    <row r="32" spans="1:17" ht="31.5" customHeight="1" thickBot="1">
      <c r="A32" s="55" t="s">
        <v>49</v>
      </c>
      <c r="B32" s="385" t="s">
        <v>50</v>
      </c>
      <c r="C32" s="387"/>
      <c r="D32" s="300"/>
      <c r="E32" s="56" t="s">
        <v>49</v>
      </c>
      <c r="F32" s="60"/>
      <c r="G32" s="56" t="s">
        <v>49</v>
      </c>
      <c r="H32" s="60"/>
      <c r="I32" s="56" t="s">
        <v>49</v>
      </c>
      <c r="J32" s="60"/>
      <c r="K32" s="56" t="s">
        <v>49</v>
      </c>
      <c r="L32" s="61"/>
      <c r="M32" s="59" t="s">
        <v>49</v>
      </c>
      <c r="N32" s="301"/>
      <c r="O32" s="306"/>
      <c r="P32" s="302"/>
      <c r="Q32" s="305"/>
    </row>
    <row r="33" spans="1:17" ht="22.5" customHeight="1" thickBot="1">
      <c r="A33" s="55" t="s">
        <v>310</v>
      </c>
      <c r="B33" s="385" t="s">
        <v>52</v>
      </c>
      <c r="C33" s="385"/>
      <c r="D33" s="300"/>
      <c r="E33" s="56" t="s">
        <v>310</v>
      </c>
      <c r="F33" s="60"/>
      <c r="G33" s="56" t="s">
        <v>310</v>
      </c>
      <c r="H33" s="60"/>
      <c r="I33" s="56" t="s">
        <v>310</v>
      </c>
      <c r="J33" s="60"/>
      <c r="K33" s="56" t="s">
        <v>310</v>
      </c>
      <c r="L33" s="61"/>
      <c r="M33" s="59" t="s">
        <v>310</v>
      </c>
      <c r="N33" s="301"/>
      <c r="O33" s="306"/>
      <c r="P33" s="302"/>
      <c r="Q33" s="305"/>
    </row>
    <row r="34" spans="1:17" ht="22.5" customHeight="1" thickBot="1">
      <c r="A34" s="72" t="s">
        <v>311</v>
      </c>
      <c r="B34" s="385" t="s">
        <v>52</v>
      </c>
      <c r="C34" s="385"/>
      <c r="D34" s="300"/>
      <c r="E34" s="56" t="s">
        <v>311</v>
      </c>
      <c r="F34" s="60"/>
      <c r="G34" s="56" t="s">
        <v>311</v>
      </c>
      <c r="H34" s="60"/>
      <c r="I34" s="56" t="s">
        <v>311</v>
      </c>
      <c r="J34" s="68"/>
      <c r="K34" s="56" t="s">
        <v>311</v>
      </c>
      <c r="L34" s="69"/>
      <c r="M34" s="59" t="s">
        <v>311</v>
      </c>
      <c r="N34" s="301"/>
      <c r="O34" s="306"/>
      <c r="P34" s="302"/>
      <c r="Q34" s="305"/>
    </row>
    <row r="35" spans="1:17" ht="27" customHeight="1" thickBot="1">
      <c r="A35" s="72" t="s">
        <v>312</v>
      </c>
      <c r="B35" s="385" t="s">
        <v>52</v>
      </c>
      <c r="C35" s="385"/>
      <c r="D35" s="300"/>
      <c r="E35" s="56" t="s">
        <v>312</v>
      </c>
      <c r="F35" s="60"/>
      <c r="G35" s="56" t="s">
        <v>312</v>
      </c>
      <c r="H35" s="60"/>
      <c r="I35" s="56" t="s">
        <v>312</v>
      </c>
      <c r="J35" s="68"/>
      <c r="K35" s="56" t="s">
        <v>312</v>
      </c>
      <c r="L35" s="69"/>
      <c r="M35" s="59" t="s">
        <v>312</v>
      </c>
      <c r="N35" s="301"/>
      <c r="O35" s="306"/>
      <c r="P35" s="302"/>
      <c r="Q35" s="305"/>
    </row>
    <row r="36" spans="1:17" ht="20.25" customHeight="1" thickBot="1">
      <c r="A36" s="72" t="s">
        <v>313</v>
      </c>
      <c r="B36" s="385" t="s">
        <v>56</v>
      </c>
      <c r="C36" s="385"/>
      <c r="D36" s="300"/>
      <c r="E36" s="56" t="s">
        <v>313</v>
      </c>
      <c r="F36" s="60"/>
      <c r="G36" s="56" t="s">
        <v>313</v>
      </c>
      <c r="H36" s="60"/>
      <c r="I36" s="56" t="s">
        <v>313</v>
      </c>
      <c r="J36" s="68"/>
      <c r="K36" s="56" t="s">
        <v>313</v>
      </c>
      <c r="L36" s="69"/>
      <c r="M36" s="59" t="s">
        <v>313</v>
      </c>
      <c r="N36" s="301"/>
      <c r="O36" s="306"/>
      <c r="P36" s="302"/>
      <c r="Q36" s="305"/>
    </row>
    <row r="37" spans="1:17" ht="22.5" customHeight="1" thickBot="1">
      <c r="A37" s="72" t="s">
        <v>314</v>
      </c>
      <c r="B37" s="385" t="s">
        <v>56</v>
      </c>
      <c r="C37" s="385"/>
      <c r="D37" s="300"/>
      <c r="E37" s="56" t="s">
        <v>314</v>
      </c>
      <c r="F37" s="60"/>
      <c r="G37" s="56" t="s">
        <v>314</v>
      </c>
      <c r="H37" s="60"/>
      <c r="I37" s="56" t="s">
        <v>314</v>
      </c>
      <c r="J37" s="68"/>
      <c r="K37" s="56" t="s">
        <v>314</v>
      </c>
      <c r="L37" s="69"/>
      <c r="M37" s="59" t="s">
        <v>314</v>
      </c>
      <c r="N37" s="301"/>
      <c r="O37" s="306"/>
      <c r="P37" s="302"/>
      <c r="Q37" s="305"/>
    </row>
    <row r="38" spans="1:17" ht="22.5" customHeight="1" thickBot="1">
      <c r="A38" s="73" t="s">
        <v>59</v>
      </c>
      <c r="B38" s="394" t="s">
        <v>60</v>
      </c>
      <c r="C38" s="394"/>
      <c r="D38" s="300"/>
      <c r="E38" s="56" t="s">
        <v>59</v>
      </c>
      <c r="F38" s="60"/>
      <c r="G38" s="56" t="s">
        <v>59</v>
      </c>
      <c r="H38" s="60"/>
      <c r="I38" s="56" t="s">
        <v>59</v>
      </c>
      <c r="J38" s="60"/>
      <c r="K38" s="56" t="s">
        <v>59</v>
      </c>
      <c r="L38" s="60"/>
      <c r="M38" s="59" t="s">
        <v>59</v>
      </c>
      <c r="N38" s="301"/>
      <c r="O38" s="306"/>
      <c r="P38" s="302"/>
      <c r="Q38" s="305"/>
    </row>
    <row r="39" spans="1:17" ht="22.5" customHeight="1" thickBot="1">
      <c r="A39" s="73" t="s">
        <v>217</v>
      </c>
      <c r="B39" s="67" t="s">
        <v>527</v>
      </c>
      <c r="C39" s="313"/>
      <c r="D39" s="300"/>
      <c r="E39" s="56" t="s">
        <v>217</v>
      </c>
      <c r="F39" s="60"/>
      <c r="G39" s="56" t="s">
        <v>217</v>
      </c>
      <c r="H39" s="60"/>
      <c r="I39" s="56" t="s">
        <v>217</v>
      </c>
      <c r="J39" s="60"/>
      <c r="K39" s="56" t="s">
        <v>217</v>
      </c>
      <c r="L39" s="60"/>
      <c r="M39" s="59" t="s">
        <v>217</v>
      </c>
      <c r="N39" s="301"/>
      <c r="O39" s="306"/>
      <c r="P39" s="302"/>
      <c r="Q39" s="305"/>
    </row>
    <row r="40" spans="1:17" ht="22.5" customHeight="1" thickBot="1">
      <c r="A40" s="73" t="s">
        <v>218</v>
      </c>
      <c r="B40" s="67" t="s">
        <v>528</v>
      </c>
      <c r="C40" s="314"/>
      <c r="D40" s="300"/>
      <c r="E40" s="56" t="s">
        <v>218</v>
      </c>
      <c r="F40" s="60"/>
      <c r="G40" s="56" t="s">
        <v>218</v>
      </c>
      <c r="H40" s="60"/>
      <c r="I40" s="56" t="s">
        <v>218</v>
      </c>
      <c r="J40" s="60"/>
      <c r="K40" s="56" t="s">
        <v>218</v>
      </c>
      <c r="L40" s="60"/>
      <c r="M40" s="59" t="s">
        <v>218</v>
      </c>
      <c r="N40" s="301"/>
      <c r="O40" s="306"/>
      <c r="P40" s="302"/>
      <c r="Q40" s="305"/>
    </row>
    <row r="41" spans="1:17" ht="22.5" customHeight="1" thickBot="1">
      <c r="A41" s="73" t="s">
        <v>224</v>
      </c>
      <c r="B41" s="394" t="s">
        <v>529</v>
      </c>
      <c r="C41" s="394"/>
      <c r="D41" s="300"/>
      <c r="E41" s="56" t="s">
        <v>224</v>
      </c>
      <c r="F41" s="60"/>
      <c r="G41" s="56" t="s">
        <v>224</v>
      </c>
      <c r="H41" s="60"/>
      <c r="I41" s="56" t="s">
        <v>224</v>
      </c>
      <c r="J41" s="60"/>
      <c r="K41" s="56" t="s">
        <v>224</v>
      </c>
      <c r="L41" s="60"/>
      <c r="M41" s="59" t="s">
        <v>224</v>
      </c>
      <c r="N41" s="301"/>
      <c r="O41" s="306"/>
      <c r="P41" s="302"/>
      <c r="Q41" s="305"/>
    </row>
    <row r="42" spans="1:17" ht="22.5" customHeight="1" thickBot="1">
      <c r="A42" s="73" t="s">
        <v>225</v>
      </c>
      <c r="B42" s="394" t="s">
        <v>248</v>
      </c>
      <c r="C42" s="394"/>
      <c r="D42" s="300"/>
      <c r="E42" s="56" t="s">
        <v>225</v>
      </c>
      <c r="F42" s="60"/>
      <c r="G42" s="56" t="s">
        <v>225</v>
      </c>
      <c r="H42" s="60"/>
      <c r="I42" s="56" t="s">
        <v>225</v>
      </c>
      <c r="J42" s="60"/>
      <c r="K42" s="56" t="s">
        <v>225</v>
      </c>
      <c r="L42" s="60"/>
      <c r="M42" s="59" t="s">
        <v>225</v>
      </c>
      <c r="N42" s="301"/>
      <c r="O42" s="306"/>
      <c r="P42" s="302"/>
      <c r="Q42" s="305"/>
    </row>
    <row r="43" spans="1:17" ht="22.5" customHeight="1" thickBot="1">
      <c r="A43" s="73" t="s">
        <v>226</v>
      </c>
      <c r="B43" s="394" t="s">
        <v>248</v>
      </c>
      <c r="C43" s="394"/>
      <c r="D43" s="300"/>
      <c r="E43" s="56" t="s">
        <v>226</v>
      </c>
      <c r="F43" s="60"/>
      <c r="G43" s="56" t="s">
        <v>226</v>
      </c>
      <c r="H43" s="60"/>
      <c r="I43" s="56" t="s">
        <v>226</v>
      </c>
      <c r="J43" s="60"/>
      <c r="K43" s="56" t="s">
        <v>226</v>
      </c>
      <c r="L43" s="60"/>
      <c r="M43" s="59" t="s">
        <v>226</v>
      </c>
      <c r="N43" s="301"/>
      <c r="O43" s="306"/>
      <c r="P43" s="302"/>
      <c r="Q43" s="305"/>
    </row>
    <row r="44" spans="1:17" ht="22.5" customHeight="1" thickBot="1">
      <c r="A44" s="73" t="s">
        <v>227</v>
      </c>
      <c r="B44" s="394" t="s">
        <v>248</v>
      </c>
      <c r="C44" s="394"/>
      <c r="D44" s="300"/>
      <c r="E44" s="56" t="s">
        <v>227</v>
      </c>
      <c r="F44" s="60"/>
      <c r="G44" s="56" t="s">
        <v>227</v>
      </c>
      <c r="H44" s="60"/>
      <c r="I44" s="56" t="s">
        <v>227</v>
      </c>
      <c r="J44" s="60"/>
      <c r="K44" s="56" t="s">
        <v>227</v>
      </c>
      <c r="L44" s="60"/>
      <c r="M44" s="59" t="s">
        <v>227</v>
      </c>
      <c r="N44" s="301"/>
      <c r="O44" s="306"/>
      <c r="P44" s="302"/>
      <c r="Q44" s="305"/>
    </row>
    <row r="45" spans="1:17" ht="22.5" customHeight="1" thickBot="1">
      <c r="A45" s="73" t="s">
        <v>228</v>
      </c>
      <c r="B45" s="394" t="s">
        <v>248</v>
      </c>
      <c r="C45" s="394"/>
      <c r="D45" s="300"/>
      <c r="E45" s="56" t="s">
        <v>228</v>
      </c>
      <c r="F45" s="60"/>
      <c r="G45" s="56" t="s">
        <v>228</v>
      </c>
      <c r="H45" s="60"/>
      <c r="I45" s="56" t="s">
        <v>228</v>
      </c>
      <c r="J45" s="60"/>
      <c r="K45" s="56" t="s">
        <v>228</v>
      </c>
      <c r="L45" s="60"/>
      <c r="M45" s="59" t="s">
        <v>228</v>
      </c>
      <c r="N45" s="301"/>
      <c r="O45" s="306"/>
      <c r="P45" s="302"/>
      <c r="Q45" s="305"/>
    </row>
    <row r="46" spans="1:17" ht="22.5" customHeight="1" thickBot="1">
      <c r="A46" s="73" t="s">
        <v>229</v>
      </c>
      <c r="B46" s="394" t="s">
        <v>248</v>
      </c>
      <c r="C46" s="394"/>
      <c r="D46" s="300"/>
      <c r="E46" s="56" t="s">
        <v>229</v>
      </c>
      <c r="F46" s="60"/>
      <c r="G46" s="56" t="s">
        <v>229</v>
      </c>
      <c r="H46" s="60"/>
      <c r="I46" s="56" t="s">
        <v>229</v>
      </c>
      <c r="J46" s="60"/>
      <c r="K46" s="56" t="s">
        <v>229</v>
      </c>
      <c r="L46" s="60"/>
      <c r="M46" s="59" t="s">
        <v>229</v>
      </c>
      <c r="N46" s="301"/>
      <c r="O46" s="306"/>
      <c r="P46" s="302"/>
      <c r="Q46" s="305"/>
    </row>
    <row r="47" spans="1:17" ht="28.5" customHeight="1" thickBot="1">
      <c r="A47" s="73" t="s">
        <v>230</v>
      </c>
      <c r="B47" s="315" t="s">
        <v>249</v>
      </c>
      <c r="C47" s="316"/>
      <c r="D47" s="300"/>
      <c r="E47" s="56" t="s">
        <v>230</v>
      </c>
      <c r="F47" s="60"/>
      <c r="G47" s="56" t="s">
        <v>230</v>
      </c>
      <c r="H47" s="60"/>
      <c r="I47" s="56" t="s">
        <v>230</v>
      </c>
      <c r="J47" s="60"/>
      <c r="K47" s="56" t="s">
        <v>230</v>
      </c>
      <c r="L47" s="60"/>
      <c r="M47" s="59" t="s">
        <v>230</v>
      </c>
      <c r="N47" s="301"/>
      <c r="O47" s="306"/>
      <c r="P47" s="302"/>
      <c r="Q47" s="305"/>
    </row>
    <row r="48" spans="1:17" ht="22.5" customHeight="1" thickBot="1">
      <c r="A48" s="73" t="s">
        <v>231</v>
      </c>
      <c r="B48" s="394" t="s">
        <v>530</v>
      </c>
      <c r="C48" s="395"/>
      <c r="D48" s="300"/>
      <c r="E48" s="56" t="s">
        <v>231</v>
      </c>
      <c r="F48" s="60"/>
      <c r="G48" s="56" t="s">
        <v>231</v>
      </c>
      <c r="H48" s="60"/>
      <c r="I48" s="56" t="s">
        <v>231</v>
      </c>
      <c r="J48" s="60"/>
      <c r="K48" s="56" t="s">
        <v>231</v>
      </c>
      <c r="L48" s="60"/>
      <c r="M48" s="59" t="s">
        <v>231</v>
      </c>
      <c r="N48" s="301"/>
      <c r="O48" s="306"/>
      <c r="P48" s="302"/>
      <c r="Q48" s="305"/>
    </row>
    <row r="49" spans="1:17" ht="22.5" customHeight="1" thickBot="1">
      <c r="A49" s="73" t="s">
        <v>487</v>
      </c>
      <c r="B49" s="246"/>
      <c r="C49" s="246"/>
      <c r="D49" s="300"/>
      <c r="E49" s="56" t="s">
        <v>487</v>
      </c>
      <c r="F49" s="60"/>
      <c r="G49" s="56" t="s">
        <v>487</v>
      </c>
      <c r="H49" s="60"/>
      <c r="I49" s="56" t="s">
        <v>487</v>
      </c>
      <c r="J49" s="60"/>
      <c r="K49" s="56" t="s">
        <v>487</v>
      </c>
      <c r="L49" s="60"/>
      <c r="M49" s="59" t="s">
        <v>487</v>
      </c>
      <c r="N49" s="301"/>
      <c r="O49" s="306"/>
      <c r="P49" s="302"/>
      <c r="Q49" s="305"/>
    </row>
    <row r="50" spans="1:17" ht="22.5" customHeight="1" thickBot="1">
      <c r="A50" s="73" t="s">
        <v>420</v>
      </c>
      <c r="B50" s="246"/>
      <c r="C50" s="246"/>
      <c r="D50" s="300"/>
      <c r="E50" s="56" t="s">
        <v>420</v>
      </c>
      <c r="F50" s="60"/>
      <c r="G50" s="56" t="s">
        <v>420</v>
      </c>
      <c r="H50" s="60"/>
      <c r="I50" s="56" t="s">
        <v>420</v>
      </c>
      <c r="J50" s="60"/>
      <c r="K50" s="56" t="s">
        <v>420</v>
      </c>
      <c r="L50" s="60"/>
      <c r="M50" s="59" t="s">
        <v>420</v>
      </c>
      <c r="N50" s="301"/>
      <c r="O50" s="306"/>
      <c r="P50" s="302"/>
      <c r="Q50" s="305"/>
    </row>
    <row r="51" spans="1:17" ht="22.5" customHeight="1" thickBot="1">
      <c r="A51" s="74" t="s">
        <v>68</v>
      </c>
      <c r="B51" s="395" t="s">
        <v>75</v>
      </c>
      <c r="C51" s="395"/>
      <c r="D51" s="300"/>
      <c r="E51" s="56" t="s">
        <v>68</v>
      </c>
      <c r="F51" s="60"/>
      <c r="G51" s="56" t="s">
        <v>68</v>
      </c>
      <c r="H51" s="60"/>
      <c r="I51" s="56" t="s">
        <v>68</v>
      </c>
      <c r="J51" s="60"/>
      <c r="K51" s="56" t="s">
        <v>68</v>
      </c>
      <c r="L51" s="60"/>
      <c r="M51" s="59" t="s">
        <v>68</v>
      </c>
      <c r="N51" s="301"/>
      <c r="O51" s="306"/>
      <c r="P51" s="302"/>
      <c r="Q51" s="305"/>
    </row>
    <row r="52" spans="1:17" ht="31.5" customHeight="1" thickBot="1">
      <c r="A52" s="72" t="s">
        <v>70</v>
      </c>
      <c r="B52" s="385" t="s">
        <v>219</v>
      </c>
      <c r="C52" s="385"/>
      <c r="D52" s="300"/>
      <c r="E52" s="56" t="s">
        <v>70</v>
      </c>
      <c r="F52" s="60"/>
      <c r="G52" s="56" t="s">
        <v>70</v>
      </c>
      <c r="H52" s="60"/>
      <c r="I52" s="56" t="s">
        <v>70</v>
      </c>
      <c r="J52" s="60"/>
      <c r="K52" s="56" t="s">
        <v>70</v>
      </c>
      <c r="L52" s="60"/>
      <c r="M52" s="59" t="s">
        <v>70</v>
      </c>
      <c r="N52" s="301"/>
      <c r="O52" s="306"/>
      <c r="P52" s="302"/>
      <c r="Q52" s="305"/>
    </row>
    <row r="53" spans="1:17" ht="34.5" customHeight="1" thickBot="1">
      <c r="A53" s="72" t="s">
        <v>72</v>
      </c>
      <c r="B53" s="385" t="s">
        <v>75</v>
      </c>
      <c r="C53" s="385"/>
      <c r="D53" s="300"/>
      <c r="E53" s="56" t="s">
        <v>72</v>
      </c>
      <c r="F53" s="60"/>
      <c r="G53" s="56" t="s">
        <v>72</v>
      </c>
      <c r="H53" s="60"/>
      <c r="I53" s="56" t="s">
        <v>72</v>
      </c>
      <c r="J53" s="60"/>
      <c r="K53" s="56" t="s">
        <v>72</v>
      </c>
      <c r="L53" s="60"/>
      <c r="M53" s="59" t="s">
        <v>72</v>
      </c>
      <c r="N53" s="301"/>
      <c r="O53" s="306"/>
      <c r="P53" s="302"/>
      <c r="Q53" s="305"/>
    </row>
    <row r="54" spans="1:17" ht="24.75" customHeight="1" thickBot="1">
      <c r="A54" s="72" t="s">
        <v>74</v>
      </c>
      <c r="B54" s="385" t="s">
        <v>75</v>
      </c>
      <c r="C54" s="386"/>
      <c r="D54" s="300"/>
      <c r="E54" s="56" t="s">
        <v>74</v>
      </c>
      <c r="F54" s="60"/>
      <c r="G54" s="56" t="s">
        <v>74</v>
      </c>
      <c r="H54" s="60"/>
      <c r="I54" s="56" t="s">
        <v>74</v>
      </c>
      <c r="J54" s="68"/>
      <c r="K54" s="56" t="s">
        <v>74</v>
      </c>
      <c r="L54" s="68"/>
      <c r="M54" s="59" t="s">
        <v>74</v>
      </c>
      <c r="N54" s="301"/>
      <c r="O54" s="306"/>
      <c r="P54" s="302"/>
      <c r="Q54" s="305"/>
    </row>
    <row r="55" spans="1:17" ht="25.5" customHeight="1" thickBot="1">
      <c r="A55" s="308" t="s">
        <v>76</v>
      </c>
      <c r="B55" s="66" t="s">
        <v>147</v>
      </c>
      <c r="C55" s="316"/>
      <c r="D55" s="300"/>
      <c r="E55" s="56" t="s">
        <v>76</v>
      </c>
      <c r="F55" s="63"/>
      <c r="G55" s="56" t="s">
        <v>76</v>
      </c>
      <c r="H55" s="63"/>
      <c r="I55" s="56" t="s">
        <v>76</v>
      </c>
      <c r="J55" s="75"/>
      <c r="K55" s="56" t="s">
        <v>76</v>
      </c>
      <c r="L55" s="76"/>
      <c r="M55" s="59" t="s">
        <v>76</v>
      </c>
      <c r="N55" s="301"/>
      <c r="O55" s="306"/>
      <c r="P55" s="302"/>
      <c r="Q55" s="305"/>
    </row>
    <row r="56" spans="1:17" ht="24.75" customHeight="1" thickBot="1">
      <c r="A56" s="55" t="s">
        <v>77</v>
      </c>
      <c r="B56" s="385" t="s">
        <v>78</v>
      </c>
      <c r="C56" s="387"/>
      <c r="D56" s="300"/>
      <c r="E56" s="56" t="s">
        <v>77</v>
      </c>
      <c r="F56" s="60"/>
      <c r="G56" s="56" t="s">
        <v>77</v>
      </c>
      <c r="H56" s="60"/>
      <c r="I56" s="56" t="s">
        <v>77</v>
      </c>
      <c r="J56" s="68"/>
      <c r="K56" s="56" t="s">
        <v>77</v>
      </c>
      <c r="L56" s="69"/>
      <c r="M56" s="59" t="s">
        <v>77</v>
      </c>
      <c r="N56" s="301"/>
      <c r="O56" s="306"/>
      <c r="P56" s="302"/>
      <c r="Q56" s="305"/>
    </row>
    <row r="57" spans="1:17" ht="24.75" customHeight="1" thickBot="1">
      <c r="A57" s="72" t="s">
        <v>79</v>
      </c>
      <c r="B57" s="385" t="s">
        <v>80</v>
      </c>
      <c r="C57" s="385"/>
      <c r="D57" s="300"/>
      <c r="E57" s="56" t="s">
        <v>79</v>
      </c>
      <c r="F57" s="60"/>
      <c r="G57" s="56" t="s">
        <v>79</v>
      </c>
      <c r="H57" s="60"/>
      <c r="I57" s="56" t="s">
        <v>79</v>
      </c>
      <c r="J57" s="68"/>
      <c r="K57" s="56" t="s">
        <v>79</v>
      </c>
      <c r="L57" s="69"/>
      <c r="M57" s="59" t="s">
        <v>79</v>
      </c>
      <c r="N57" s="301"/>
      <c r="O57" s="306"/>
      <c r="P57" s="302"/>
      <c r="Q57" s="305"/>
    </row>
    <row r="58" spans="1:17" ht="24.75" customHeight="1" thickBot="1">
      <c r="A58" s="72" t="s">
        <v>81</v>
      </c>
      <c r="B58" s="385" t="s">
        <v>82</v>
      </c>
      <c r="C58" s="385"/>
      <c r="D58" s="300"/>
      <c r="E58" s="56" t="s">
        <v>81</v>
      </c>
      <c r="F58" s="60"/>
      <c r="G58" s="56" t="s">
        <v>81</v>
      </c>
      <c r="H58" s="60"/>
      <c r="I58" s="56" t="s">
        <v>81</v>
      </c>
      <c r="J58" s="68"/>
      <c r="K58" s="56" t="s">
        <v>81</v>
      </c>
      <c r="L58" s="69"/>
      <c r="M58" s="59" t="s">
        <v>81</v>
      </c>
      <c r="N58" s="301"/>
      <c r="O58" s="306"/>
      <c r="P58" s="302"/>
      <c r="Q58" s="305"/>
    </row>
    <row r="59" spans="1:17" ht="33" customHeight="1" thickBot="1">
      <c r="A59" s="80" t="s">
        <v>83</v>
      </c>
      <c r="B59" s="386" t="s">
        <v>112</v>
      </c>
      <c r="C59" s="386"/>
      <c r="D59" s="300"/>
      <c r="E59" s="56" t="s">
        <v>83</v>
      </c>
      <c r="F59" s="77"/>
      <c r="G59" s="56" t="s">
        <v>83</v>
      </c>
      <c r="H59" s="77"/>
      <c r="I59" s="56" t="s">
        <v>83</v>
      </c>
      <c r="J59" s="78"/>
      <c r="K59" s="56" t="s">
        <v>83</v>
      </c>
      <c r="L59" s="79"/>
      <c r="M59" s="59" t="s">
        <v>83</v>
      </c>
      <c r="N59" s="301"/>
      <c r="O59" s="306"/>
      <c r="P59" s="302"/>
      <c r="Q59" s="317"/>
    </row>
    <row r="60" spans="1:17" ht="24.75" customHeight="1" thickBot="1">
      <c r="A60" s="158" t="s">
        <v>84</v>
      </c>
      <c r="B60" s="318" t="s">
        <v>221</v>
      </c>
      <c r="C60" s="319"/>
      <c r="D60" s="300"/>
      <c r="E60" s="56" t="s">
        <v>84</v>
      </c>
      <c r="F60" s="320"/>
      <c r="G60" s="56" t="s">
        <v>84</v>
      </c>
      <c r="H60" s="320"/>
      <c r="I60" s="56" t="s">
        <v>84</v>
      </c>
      <c r="J60" s="79"/>
      <c r="K60" s="56" t="s">
        <v>84</v>
      </c>
      <c r="L60" s="79"/>
      <c r="M60" s="59" t="s">
        <v>84</v>
      </c>
      <c r="N60" s="321"/>
      <c r="O60" s="322" t="s">
        <v>84</v>
      </c>
      <c r="P60" s="321"/>
      <c r="Q60" s="323" t="s">
        <v>84</v>
      </c>
    </row>
    <row r="61" spans="1:17" ht="25.5" customHeight="1" thickBot="1">
      <c r="A61" s="72" t="s">
        <v>170</v>
      </c>
      <c r="B61" s="385" t="s">
        <v>220</v>
      </c>
      <c r="C61" s="385"/>
      <c r="D61" s="300"/>
      <c r="E61" s="56" t="s">
        <v>170</v>
      </c>
      <c r="F61" s="320"/>
      <c r="G61" s="56" t="s">
        <v>170</v>
      </c>
      <c r="H61" s="320"/>
      <c r="I61" s="56" t="s">
        <v>170</v>
      </c>
      <c r="J61" s="79"/>
      <c r="K61" s="56" t="s">
        <v>170</v>
      </c>
      <c r="L61" s="79"/>
      <c r="M61" s="59" t="s">
        <v>170</v>
      </c>
      <c r="N61" s="301"/>
      <c r="O61" s="306"/>
      <c r="P61" s="302"/>
      <c r="Q61" s="305"/>
    </row>
    <row r="62" spans="1:17" ht="25.5" customHeight="1" thickBot="1">
      <c r="A62" s="72" t="s">
        <v>210</v>
      </c>
      <c r="B62" s="385" t="s">
        <v>531</v>
      </c>
      <c r="C62" s="385"/>
      <c r="D62" s="300"/>
      <c r="E62" s="56" t="s">
        <v>210</v>
      </c>
      <c r="F62" s="320"/>
      <c r="G62" s="56" t="s">
        <v>210</v>
      </c>
      <c r="H62" s="320"/>
      <c r="I62" s="56" t="s">
        <v>210</v>
      </c>
      <c r="J62" s="79"/>
      <c r="K62" s="56" t="s">
        <v>210</v>
      </c>
      <c r="L62" s="79"/>
      <c r="M62" s="59" t="s">
        <v>210</v>
      </c>
      <c r="N62" s="301"/>
      <c r="O62" s="306"/>
      <c r="P62" s="302"/>
      <c r="Q62" s="305"/>
    </row>
    <row r="63" spans="1:17" ht="25.5" customHeight="1" thickBot="1">
      <c r="A63" s="72" t="s">
        <v>208</v>
      </c>
      <c r="B63" s="385" t="s">
        <v>532</v>
      </c>
      <c r="C63" s="385"/>
      <c r="D63" s="300"/>
      <c r="E63" s="56" t="s">
        <v>208</v>
      </c>
      <c r="F63" s="320"/>
      <c r="G63" s="56" t="s">
        <v>208</v>
      </c>
      <c r="H63" s="320"/>
      <c r="I63" s="56" t="s">
        <v>208</v>
      </c>
      <c r="J63" s="79"/>
      <c r="K63" s="56" t="s">
        <v>208</v>
      </c>
      <c r="L63" s="79"/>
      <c r="M63" s="59" t="s">
        <v>208</v>
      </c>
      <c r="N63" s="301"/>
      <c r="O63" s="306"/>
      <c r="P63" s="302"/>
      <c r="Q63" s="305"/>
    </row>
    <row r="64" spans="1:17" ht="21.75" customHeight="1" thickBot="1">
      <c r="A64" s="72" t="s">
        <v>209</v>
      </c>
      <c r="B64" s="385" t="s">
        <v>532</v>
      </c>
      <c r="C64" s="385"/>
      <c r="D64" s="300"/>
      <c r="E64" s="56" t="s">
        <v>209</v>
      </c>
      <c r="F64" s="320"/>
      <c r="G64" s="56" t="s">
        <v>209</v>
      </c>
      <c r="H64" s="320"/>
      <c r="I64" s="56" t="s">
        <v>209</v>
      </c>
      <c r="J64" s="79"/>
      <c r="K64" s="56" t="s">
        <v>209</v>
      </c>
      <c r="L64" s="79"/>
      <c r="M64" s="59" t="s">
        <v>209</v>
      </c>
      <c r="N64" s="301"/>
      <c r="O64" s="306"/>
      <c r="P64" s="302"/>
      <c r="Q64" s="305"/>
    </row>
    <row r="65" spans="1:17" ht="23.25" customHeight="1" thickBot="1">
      <c r="A65" s="72" t="s">
        <v>211</v>
      </c>
      <c r="B65" s="385" t="s">
        <v>532</v>
      </c>
      <c r="C65" s="385"/>
      <c r="D65" s="300"/>
      <c r="E65" s="56" t="s">
        <v>211</v>
      </c>
      <c r="F65" s="320"/>
      <c r="G65" s="56" t="s">
        <v>211</v>
      </c>
      <c r="H65" s="320"/>
      <c r="I65" s="56" t="s">
        <v>211</v>
      </c>
      <c r="J65" s="79"/>
      <c r="K65" s="56" t="s">
        <v>211</v>
      </c>
      <c r="L65" s="79"/>
      <c r="M65" s="59" t="s">
        <v>211</v>
      </c>
      <c r="N65" s="301"/>
      <c r="O65" s="306"/>
      <c r="P65" s="302"/>
      <c r="Q65" s="305"/>
    </row>
    <row r="66" spans="1:17" ht="27" customHeight="1" thickBot="1">
      <c r="A66" s="72" t="s">
        <v>212</v>
      </c>
      <c r="B66" s="385" t="s">
        <v>533</v>
      </c>
      <c r="C66" s="385"/>
      <c r="D66" s="300"/>
      <c r="E66" s="56" t="s">
        <v>212</v>
      </c>
      <c r="F66" s="61"/>
      <c r="G66" s="56" t="s">
        <v>212</v>
      </c>
      <c r="H66" s="61"/>
      <c r="I66" s="56" t="s">
        <v>212</v>
      </c>
      <c r="J66" s="69"/>
      <c r="K66" s="56" t="s">
        <v>212</v>
      </c>
      <c r="L66" s="69"/>
      <c r="M66" s="59" t="s">
        <v>212</v>
      </c>
      <c r="N66" s="301"/>
      <c r="O66" s="306"/>
      <c r="P66" s="302"/>
      <c r="Q66" s="305"/>
    </row>
    <row r="67" spans="1:17" ht="24.75" customHeight="1" thickBot="1">
      <c r="A67" s="324" t="s">
        <v>213</v>
      </c>
      <c r="B67" s="392" t="s">
        <v>533</v>
      </c>
      <c r="C67" s="393"/>
      <c r="D67" s="300"/>
      <c r="E67" s="56" t="s">
        <v>213</v>
      </c>
      <c r="F67" s="325"/>
      <c r="G67" s="56" t="s">
        <v>213</v>
      </c>
      <c r="H67" s="325"/>
      <c r="I67" s="56" t="s">
        <v>213</v>
      </c>
      <c r="J67" s="326"/>
      <c r="K67" s="56" t="s">
        <v>213</v>
      </c>
      <c r="L67" s="326"/>
      <c r="M67" s="59" t="s">
        <v>213</v>
      </c>
      <c r="N67" s="327"/>
      <c r="O67" s="328"/>
      <c r="P67" s="329"/>
      <c r="Q67" s="317"/>
    </row>
    <row r="68" spans="1:17" ht="23.25" customHeight="1" thickBot="1">
      <c r="A68" s="324" t="s">
        <v>534</v>
      </c>
      <c r="B68" s="392"/>
      <c r="C68" s="393"/>
      <c r="D68" s="300"/>
      <c r="E68" s="56"/>
      <c r="F68" s="325"/>
      <c r="G68" s="56"/>
      <c r="H68" s="325"/>
      <c r="I68" s="56"/>
      <c r="J68" s="326"/>
      <c r="K68" s="56"/>
      <c r="L68" s="326"/>
      <c r="M68" s="59"/>
      <c r="N68" s="327"/>
      <c r="O68" s="328"/>
      <c r="P68" s="329"/>
      <c r="Q68" s="317"/>
    </row>
    <row r="69" spans="1:18" ht="16.5" customHeight="1" thickBot="1">
      <c r="A69" s="388" t="s">
        <v>113</v>
      </c>
      <c r="B69" s="388"/>
      <c r="C69" s="388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83"/>
      <c r="O69" s="82"/>
      <c r="P69" s="82"/>
      <c r="Q69" s="82"/>
      <c r="R69" s="82"/>
    </row>
    <row r="70" spans="1:18" s="86" customFormat="1" ht="15.75" customHeight="1" thickBot="1">
      <c r="A70" s="388" t="s">
        <v>114</v>
      </c>
      <c r="B70" s="388"/>
      <c r="C70" s="388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82"/>
      <c r="O70" s="82"/>
      <c r="P70" s="82"/>
      <c r="Q70" s="82"/>
      <c r="R70" s="82"/>
    </row>
    <row r="71" spans="1:18" s="86" customFormat="1" ht="17.25" thickBot="1">
      <c r="A71" s="388" t="s">
        <v>115</v>
      </c>
      <c r="B71" s="388"/>
      <c r="C71" s="388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82"/>
      <c r="O71" s="82"/>
      <c r="P71" s="82"/>
      <c r="Q71" s="82"/>
      <c r="R71" s="82"/>
    </row>
    <row r="72" spans="1:18" s="86" customFormat="1" ht="15.75" customHeight="1" thickBot="1">
      <c r="A72" s="84"/>
      <c r="B72" s="388" t="s">
        <v>116</v>
      </c>
      <c r="C72" s="388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82"/>
      <c r="O72" s="82"/>
      <c r="P72" s="82"/>
      <c r="Q72" s="82"/>
      <c r="R72" s="82"/>
    </row>
    <row r="73" spans="1:18" s="86" customFormat="1" ht="12.75" customHeight="1" thickBot="1">
      <c r="A73" s="84"/>
      <c r="B73" s="388" t="s">
        <v>117</v>
      </c>
      <c r="C73" s="388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82"/>
      <c r="O73" s="82"/>
      <c r="P73" s="82"/>
      <c r="Q73" s="82"/>
      <c r="R73" s="87"/>
    </row>
    <row r="74" spans="1:58" s="86" customFormat="1" ht="15.75" customHeight="1" thickBot="1">
      <c r="A74" s="84"/>
      <c r="B74" s="388" t="s">
        <v>118</v>
      </c>
      <c r="C74" s="388"/>
      <c r="D74" s="389">
        <f>+Árak!K73</f>
        <v>0</v>
      </c>
      <c r="E74" s="389"/>
      <c r="F74" s="389"/>
      <c r="G74" s="389"/>
      <c r="H74" s="389"/>
      <c r="I74" s="389"/>
      <c r="J74" s="389"/>
      <c r="K74" s="389"/>
      <c r="L74" s="389"/>
      <c r="M74" s="389"/>
      <c r="N74" s="82"/>
      <c r="O74" s="82"/>
      <c r="P74" s="82"/>
      <c r="Q74" s="82"/>
      <c r="R74" s="87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</row>
    <row r="75" spans="1:58" s="86" customFormat="1" ht="12.75" customHeight="1">
      <c r="A75" s="83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3"/>
      <c r="O75" s="85"/>
      <c r="P75" s="82"/>
      <c r="Q75" s="87"/>
      <c r="R75" s="87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</row>
    <row r="76" spans="1:58" s="86" customFormat="1" ht="12.75" customHeight="1">
      <c r="A76" s="89"/>
      <c r="B76" s="90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</row>
    <row r="77" spans="1:58" s="86" customFormat="1" ht="12.75" customHeight="1">
      <c r="A77" s="91"/>
      <c r="N77" s="91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</row>
    <row r="78" spans="1:58" s="86" customFormat="1" ht="12.75" customHeight="1">
      <c r="A78" s="91"/>
      <c r="N78" s="91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</row>
    <row r="79" spans="1:58" s="86" customFormat="1" ht="12.75" customHeight="1">
      <c r="A79" s="89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89"/>
      <c r="O79" s="92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</row>
    <row r="80" spans="1:58" s="86" customFormat="1" ht="12.75" customHeight="1">
      <c r="A80" s="89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89"/>
      <c r="O80" s="92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</row>
    <row r="81" spans="1:58" s="86" customFormat="1" ht="12.75" customHeight="1">
      <c r="A81" s="93"/>
      <c r="B81" s="90"/>
      <c r="C81" s="92"/>
      <c r="D81" s="92"/>
      <c r="E81" s="88"/>
      <c r="F81" s="92"/>
      <c r="G81" s="88"/>
      <c r="H81" s="92"/>
      <c r="I81" s="88"/>
      <c r="J81" s="92"/>
      <c r="K81" s="88"/>
      <c r="L81" s="92"/>
      <c r="M81" s="88"/>
      <c r="N81" s="88"/>
      <c r="O81" s="92"/>
      <c r="P81" s="88"/>
      <c r="Q81" s="92"/>
      <c r="R81" s="92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</row>
    <row r="82" spans="1:58" s="86" customFormat="1" ht="12.75" customHeight="1">
      <c r="A82" s="93"/>
      <c r="B82" s="90"/>
      <c r="C82" s="92"/>
      <c r="D82" s="92"/>
      <c r="E82" s="88"/>
      <c r="F82" s="92"/>
      <c r="G82" s="88"/>
      <c r="H82" s="92"/>
      <c r="I82" s="88"/>
      <c r="J82" s="92"/>
      <c r="K82" s="88"/>
      <c r="L82" s="92"/>
      <c r="M82" s="88"/>
      <c r="N82" s="89"/>
      <c r="O82" s="92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</row>
    <row r="83" spans="1:58" s="86" customFormat="1" ht="12.75" customHeight="1">
      <c r="A83" s="89"/>
      <c r="B83" s="90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9"/>
      <c r="O83" s="92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</row>
    <row r="84" spans="1:58" s="86" customFormat="1" ht="12.75" customHeight="1">
      <c r="A84" s="89"/>
      <c r="B84" s="90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9"/>
      <c r="O84" s="92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</row>
    <row r="85" spans="1:58" s="86" customFormat="1" ht="12.75" customHeight="1">
      <c r="A85" s="89"/>
      <c r="B85" s="90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9"/>
      <c r="O85" s="92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</row>
    <row r="86" spans="1:58" s="86" customFormat="1" ht="12.75" customHeight="1">
      <c r="A86" s="89"/>
      <c r="B86" s="90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9"/>
      <c r="O86" s="92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</row>
    <row r="87" spans="1:58" s="86" customFormat="1" ht="12.75" customHeight="1">
      <c r="A87" s="89"/>
      <c r="B87" s="90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9"/>
      <c r="O87" s="92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</row>
    <row r="88" spans="1:58" s="86" customFormat="1" ht="12.75" customHeight="1">
      <c r="A88" s="89"/>
      <c r="B88" s="90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9"/>
      <c r="O88" s="92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</row>
    <row r="89" spans="1:58" s="86" customFormat="1" ht="12.75" customHeight="1">
      <c r="A89" s="89"/>
      <c r="B89" s="90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9"/>
      <c r="O89" s="92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</row>
    <row r="90" spans="1:58" s="86" customFormat="1" ht="12.75" customHeight="1">
      <c r="A90" s="89"/>
      <c r="B90" s="90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9"/>
      <c r="O90" s="92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</row>
    <row r="91" spans="1:58" s="86" customFormat="1" ht="12.75" customHeight="1">
      <c r="A91" s="89"/>
      <c r="B91" s="90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9"/>
      <c r="O91" s="92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</row>
    <row r="92" spans="1:58" s="86" customFormat="1" ht="12.75" customHeight="1">
      <c r="A92" s="89"/>
      <c r="B92" s="90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9"/>
      <c r="O92" s="92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</row>
    <row r="93" spans="1:58" s="86" customFormat="1" ht="12.75" customHeight="1">
      <c r="A93" s="89"/>
      <c r="B93" s="90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9"/>
      <c r="O93" s="92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</row>
    <row r="94" spans="1:58" s="86" customFormat="1" ht="12.75" customHeight="1">
      <c r="A94" s="89"/>
      <c r="B94" s="90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9"/>
      <c r="O94" s="92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</row>
    <row r="95" spans="1:58" s="86" customFormat="1" ht="12.75" customHeight="1">
      <c r="A95" s="89"/>
      <c r="B95" s="90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9"/>
      <c r="O95" s="92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</row>
    <row r="96" spans="1:58" s="86" customFormat="1" ht="12.75" customHeight="1">
      <c r="A96" s="89"/>
      <c r="B96" s="90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9"/>
      <c r="O96" s="92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</row>
    <row r="97" spans="1:58" s="86" customFormat="1" ht="12.75" customHeight="1" hidden="1">
      <c r="A97" s="89"/>
      <c r="B97" s="90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9"/>
      <c r="O97" s="92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</row>
    <row r="98" spans="1:58" s="86" customFormat="1" ht="12.75" customHeight="1" hidden="1">
      <c r="A98" s="89"/>
      <c r="B98" s="90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9"/>
      <c r="O98" s="92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</row>
    <row r="99" spans="1:58" s="86" customFormat="1" ht="12.75" customHeight="1" hidden="1">
      <c r="A99" s="89"/>
      <c r="B99" s="90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9"/>
      <c r="O99" s="92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</row>
    <row r="100" spans="1:58" s="86" customFormat="1" ht="12.75" customHeight="1" hidden="1">
      <c r="A100" s="89"/>
      <c r="B100" s="9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9"/>
      <c r="O100" s="92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</row>
    <row r="101" spans="1:58" s="86" customFormat="1" ht="12.75" customHeight="1" hidden="1">
      <c r="A101" s="89"/>
      <c r="B101" s="90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9"/>
      <c r="O101" s="92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</row>
    <row r="102" spans="1:58" s="86" customFormat="1" ht="12.75" customHeight="1" hidden="1">
      <c r="A102" s="89"/>
      <c r="B102" s="94" t="s">
        <v>0</v>
      </c>
      <c r="C102" s="95" t="e">
        <f>D2*Árak!C3</f>
        <v>#VALUE!</v>
      </c>
      <c r="D102" s="95" t="e">
        <f>F2*Árak!D3</f>
        <v>#VALUE!</v>
      </c>
      <c r="E102" s="95" t="e">
        <f>H2*Árak!E3</f>
        <v>#VALUE!</v>
      </c>
      <c r="F102" s="95" t="e">
        <f>J2*Árak!F3</f>
        <v>#VALUE!</v>
      </c>
      <c r="G102" s="95" t="e">
        <f>L2*Árak!G3</f>
        <v>#VALUE!</v>
      </c>
      <c r="H102" s="95">
        <f>C29*Árak!B30</f>
        <v>0</v>
      </c>
      <c r="I102" s="95">
        <f>N59*Árak!H62</f>
        <v>0</v>
      </c>
      <c r="J102" s="95">
        <f>C53*Árak!B57</f>
        <v>0</v>
      </c>
      <c r="K102" s="95"/>
      <c r="L102" s="95"/>
      <c r="M102" s="95"/>
      <c r="N102" s="96"/>
      <c r="O102" s="97"/>
      <c r="P102" s="97"/>
      <c r="Q102" s="97"/>
      <c r="R102" s="97"/>
      <c r="S102" s="97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</row>
    <row r="103" spans="1:58" s="86" customFormat="1" ht="12.75" customHeight="1" hidden="1">
      <c r="A103" s="89"/>
      <c r="B103" s="94" t="s">
        <v>5</v>
      </c>
      <c r="C103" s="95">
        <f>D3*Árak!C4</f>
        <v>0</v>
      </c>
      <c r="D103" s="95">
        <f>F3*Árak!D4</f>
        <v>0</v>
      </c>
      <c r="E103" s="95">
        <f>H3*Árak!E4</f>
        <v>0</v>
      </c>
      <c r="F103" s="95">
        <f>J3*Árak!F4</f>
        <v>0</v>
      </c>
      <c r="G103" s="95">
        <f>L3*Árak!G4</f>
        <v>0</v>
      </c>
      <c r="H103" s="95">
        <f>C30*Árak!B31</f>
        <v>0</v>
      </c>
      <c r="I103" s="95">
        <f>P59*Árak!I62</f>
        <v>0</v>
      </c>
      <c r="J103" s="95">
        <f>C54*Árak!B58</f>
        <v>0</v>
      </c>
      <c r="K103" s="95"/>
      <c r="L103" s="95"/>
      <c r="M103" s="95"/>
      <c r="N103" s="96"/>
      <c r="O103" s="97"/>
      <c r="P103" s="97"/>
      <c r="Q103" s="97"/>
      <c r="R103" s="97"/>
      <c r="S103" s="97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</row>
    <row r="104" spans="1:58" s="86" customFormat="1" ht="12.75" customHeight="1" hidden="1">
      <c r="A104" s="89"/>
      <c r="B104" s="94" t="s">
        <v>6</v>
      </c>
      <c r="C104" s="95">
        <f>D4*Árak!C5</f>
        <v>0</v>
      </c>
      <c r="D104" s="95">
        <f>F4*Árak!D5</f>
        <v>0</v>
      </c>
      <c r="E104" s="95">
        <f>H4*Árak!E5</f>
        <v>0</v>
      </c>
      <c r="F104" s="95">
        <f>J4*Árak!F5</f>
        <v>0</v>
      </c>
      <c r="G104" s="95">
        <f>L4*Árak!G5</f>
        <v>0</v>
      </c>
      <c r="H104" s="95">
        <f>C31*Árak!B32</f>
        <v>0</v>
      </c>
      <c r="I104" s="95"/>
      <c r="J104" s="95">
        <f>C55*Árak!B59</f>
        <v>0</v>
      </c>
      <c r="K104" s="95"/>
      <c r="L104" s="95"/>
      <c r="M104" s="95"/>
      <c r="N104" s="96"/>
      <c r="O104" s="97"/>
      <c r="P104" s="97"/>
      <c r="Q104" s="97"/>
      <c r="R104" s="97"/>
      <c r="S104" s="97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</row>
    <row r="105" spans="1:58" s="86" customFormat="1" ht="12.75" customHeight="1" hidden="1">
      <c r="A105" s="89"/>
      <c r="B105" s="94" t="s">
        <v>8</v>
      </c>
      <c r="C105" s="95">
        <f>D5*Árak!C6</f>
        <v>0</v>
      </c>
      <c r="D105" s="95">
        <f>F5*Árak!D6</f>
        <v>0</v>
      </c>
      <c r="E105" s="95">
        <f>H5*Árak!E6</f>
        <v>0</v>
      </c>
      <c r="F105" s="95">
        <f>J5*Árak!F6</f>
        <v>0</v>
      </c>
      <c r="G105" s="95">
        <f>L5*Árak!G6</f>
        <v>0</v>
      </c>
      <c r="H105" s="95">
        <f>C32*Árak!B33</f>
        <v>0</v>
      </c>
      <c r="I105" s="95"/>
      <c r="J105" s="95">
        <f>C56*Árak!B60</f>
        <v>0</v>
      </c>
      <c r="K105" s="95"/>
      <c r="L105" s="95"/>
      <c r="M105" s="95"/>
      <c r="N105" s="96"/>
      <c r="O105" s="97"/>
      <c r="P105" s="97"/>
      <c r="Q105" s="97"/>
      <c r="R105" s="97"/>
      <c r="S105" s="97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</row>
    <row r="106" spans="1:58" s="86" customFormat="1" ht="12.75" customHeight="1" hidden="1">
      <c r="A106" s="89"/>
      <c r="B106" s="94" t="s">
        <v>9</v>
      </c>
      <c r="C106" s="95">
        <f>D6*Árak!C7</f>
        <v>0</v>
      </c>
      <c r="D106" s="95">
        <f>F6*Árak!D7</f>
        <v>0</v>
      </c>
      <c r="E106" s="95">
        <f>H6*Árak!E7</f>
        <v>0</v>
      </c>
      <c r="F106" s="95">
        <f>J6*Árak!F7</f>
        <v>0</v>
      </c>
      <c r="G106" s="95">
        <f>L6*Árak!G7</f>
        <v>0</v>
      </c>
      <c r="H106" s="95">
        <f>C33*Árak!B34</f>
        <v>0</v>
      </c>
      <c r="I106" s="95"/>
      <c r="J106" s="95" t="e">
        <f>C57*Árak!#REF!</f>
        <v>#REF!</v>
      </c>
      <c r="K106" s="95"/>
      <c r="L106" s="95"/>
      <c r="M106" s="95"/>
      <c r="N106" s="96"/>
      <c r="O106" s="97"/>
      <c r="P106" s="97"/>
      <c r="Q106" s="97"/>
      <c r="R106" s="97"/>
      <c r="S106" s="97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</row>
    <row r="107" spans="1:58" s="86" customFormat="1" ht="12.75" customHeight="1" hidden="1">
      <c r="A107" s="89"/>
      <c r="B107" s="94" t="s">
        <v>10</v>
      </c>
      <c r="C107" s="95">
        <f>D7*Árak!C8</f>
        <v>0</v>
      </c>
      <c r="D107" s="95">
        <f>F7*Árak!D8</f>
        <v>0</v>
      </c>
      <c r="E107" s="95">
        <f>H7*Árak!E8</f>
        <v>0</v>
      </c>
      <c r="F107" s="95">
        <f>J7*Árak!F8</f>
        <v>0</v>
      </c>
      <c r="G107" s="95">
        <f>L7*Árak!G8</f>
        <v>0</v>
      </c>
      <c r="H107" s="95">
        <f>C34*Árak!B35</f>
        <v>0</v>
      </c>
      <c r="I107" s="95"/>
      <c r="J107" s="95">
        <f>C58*Árak!B61</f>
        <v>0</v>
      </c>
      <c r="K107" s="95"/>
      <c r="L107" s="95"/>
      <c r="M107" s="95"/>
      <c r="N107" s="96"/>
      <c r="O107" s="97"/>
      <c r="P107" s="97"/>
      <c r="Q107" s="97"/>
      <c r="R107" s="97"/>
      <c r="S107" s="97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</row>
    <row r="108" spans="1:58" s="86" customFormat="1" ht="12.75" customHeight="1" hidden="1">
      <c r="A108" s="89"/>
      <c r="B108" s="94" t="s">
        <v>12</v>
      </c>
      <c r="C108" s="95">
        <f>D8*Árak!C9</f>
        <v>0</v>
      </c>
      <c r="D108" s="95">
        <f>F8*Árak!D9</f>
        <v>0</v>
      </c>
      <c r="E108" s="95">
        <f>H8*Árak!E9</f>
        <v>0</v>
      </c>
      <c r="F108" s="95">
        <f>J8*Árak!F9</f>
        <v>0</v>
      </c>
      <c r="G108" s="95">
        <f>L8*Árak!G9</f>
        <v>0</v>
      </c>
      <c r="H108" s="95">
        <f>C35*Árak!B37</f>
        <v>0</v>
      </c>
      <c r="I108" s="95"/>
      <c r="J108" s="95">
        <f>C59*Árak!B62</f>
        <v>0</v>
      </c>
      <c r="K108" s="95"/>
      <c r="L108" s="95"/>
      <c r="M108" s="95"/>
      <c r="N108" s="96"/>
      <c r="O108" s="97"/>
      <c r="P108" s="97"/>
      <c r="Q108" s="97"/>
      <c r="R108" s="97"/>
      <c r="S108" s="97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</row>
    <row r="109" spans="1:58" s="86" customFormat="1" ht="12.75" customHeight="1" hidden="1">
      <c r="A109" s="89"/>
      <c r="B109" s="94" t="s">
        <v>14</v>
      </c>
      <c r="C109" s="95">
        <f>D9*Árak!C10</f>
        <v>0</v>
      </c>
      <c r="D109" s="95">
        <f>F9*Árak!D10</f>
        <v>0</v>
      </c>
      <c r="E109" s="95">
        <f>H9*Árak!E10</f>
        <v>0</v>
      </c>
      <c r="F109" s="95">
        <f>J9*Árak!F10</f>
        <v>0</v>
      </c>
      <c r="G109" s="95">
        <f>L9*Árak!G10</f>
        <v>0</v>
      </c>
      <c r="H109" s="95">
        <f>C36*Árak!B38</f>
        <v>0</v>
      </c>
      <c r="I109" s="95"/>
      <c r="J109" s="95" t="e">
        <f>C61*Árak!#REF!</f>
        <v>#REF!</v>
      </c>
      <c r="K109" s="95"/>
      <c r="L109" s="95"/>
      <c r="M109" s="95"/>
      <c r="N109" s="96"/>
      <c r="O109" s="97"/>
      <c r="P109" s="97"/>
      <c r="Q109" s="97"/>
      <c r="R109" s="97"/>
      <c r="S109" s="97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</row>
    <row r="110" spans="1:58" s="86" customFormat="1" ht="12.75" customHeight="1" hidden="1">
      <c r="A110" s="89"/>
      <c r="B110" s="94" t="s">
        <v>98</v>
      </c>
      <c r="C110" s="95">
        <f>D10*Árak!C11</f>
        <v>0</v>
      </c>
      <c r="D110" s="95">
        <f>F10*Árak!D11</f>
        <v>0</v>
      </c>
      <c r="E110" s="95">
        <f>H10*Árak!E11</f>
        <v>0</v>
      </c>
      <c r="F110" s="95">
        <f>J10*Árak!F11</f>
        <v>0</v>
      </c>
      <c r="G110" s="95">
        <f>L10*Árak!G11</f>
        <v>0</v>
      </c>
      <c r="H110" s="95">
        <f>C37*Árak!B39</f>
        <v>0</v>
      </c>
      <c r="I110" s="95"/>
      <c r="J110" s="95" t="e">
        <f>C63*Árak!#REF!</f>
        <v>#REF!</v>
      </c>
      <c r="K110" s="95"/>
      <c r="L110" s="95"/>
      <c r="M110" s="95"/>
      <c r="N110" s="96"/>
      <c r="O110" s="97"/>
      <c r="P110" s="97"/>
      <c r="Q110" s="97"/>
      <c r="R110" s="97"/>
      <c r="S110" s="97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</row>
    <row r="111" spans="1:58" s="86" customFormat="1" ht="12.75" customHeight="1" hidden="1">
      <c r="A111" s="89"/>
      <c r="B111" s="94" t="s">
        <v>99</v>
      </c>
      <c r="C111" s="95">
        <f>D11*Árak!C12</f>
        <v>0</v>
      </c>
      <c r="D111" s="95">
        <f>F11*Árak!D12</f>
        <v>0</v>
      </c>
      <c r="E111" s="95">
        <f>H11*Árak!E12</f>
        <v>0</v>
      </c>
      <c r="F111" s="95">
        <f>J11*Árak!F12</f>
        <v>0</v>
      </c>
      <c r="G111" s="95">
        <f>L11*Árak!G12</f>
        <v>0</v>
      </c>
      <c r="H111" s="95">
        <f>C38*Árak!B40</f>
        <v>0</v>
      </c>
      <c r="I111" s="95"/>
      <c r="J111" s="95" t="e">
        <f>C64*Árak!#REF!</f>
        <v>#REF!</v>
      </c>
      <c r="K111" s="95"/>
      <c r="L111" s="95"/>
      <c r="M111" s="95"/>
      <c r="N111" s="96"/>
      <c r="O111" s="97"/>
      <c r="P111" s="97"/>
      <c r="Q111" s="97"/>
      <c r="R111" s="97"/>
      <c r="S111" s="97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</row>
    <row r="112" spans="1:58" s="86" customFormat="1" ht="12.75" customHeight="1" hidden="1">
      <c r="A112" s="89"/>
      <c r="B112" s="94" t="s">
        <v>100</v>
      </c>
      <c r="C112" s="95">
        <f>D12*Árak!C13</f>
        <v>0</v>
      </c>
      <c r="D112" s="95">
        <f>F12*Árak!D13</f>
        <v>0</v>
      </c>
      <c r="E112" s="95">
        <f>H12*Árak!E13</f>
        <v>0</v>
      </c>
      <c r="F112" s="95">
        <f>J12*Árak!F13</f>
        <v>0</v>
      </c>
      <c r="G112" s="95">
        <f>L12*Árak!G13</f>
        <v>0</v>
      </c>
      <c r="H112" s="95">
        <f>C41*Árak!B43</f>
        <v>0</v>
      </c>
      <c r="I112" s="95"/>
      <c r="J112" s="95">
        <f>C65*Árak!B71</f>
        <v>0</v>
      </c>
      <c r="K112" s="95"/>
      <c r="L112" s="95"/>
      <c r="M112" s="95"/>
      <c r="N112" s="96"/>
      <c r="O112" s="97"/>
      <c r="P112" s="97"/>
      <c r="Q112" s="97"/>
      <c r="R112" s="97"/>
      <c r="S112" s="97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</row>
    <row r="113" spans="1:58" s="86" customFormat="1" ht="12.75" customHeight="1" hidden="1">
      <c r="A113" s="89"/>
      <c r="B113" s="94" t="s">
        <v>101</v>
      </c>
      <c r="C113" s="95">
        <f>D13*Árak!C14</f>
        <v>0</v>
      </c>
      <c r="D113" s="95">
        <f>F13*Árak!D14</f>
        <v>0</v>
      </c>
      <c r="E113" s="95">
        <f>H13*Árak!E14</f>
        <v>0</v>
      </c>
      <c r="F113" s="95">
        <f>J13*Árak!F14</f>
        <v>0</v>
      </c>
      <c r="G113" s="95">
        <f>L13*Árak!G14</f>
        <v>0</v>
      </c>
      <c r="H113" s="95">
        <f>C42*Árak!B44</f>
        <v>0</v>
      </c>
      <c r="I113" s="95"/>
      <c r="J113" s="95">
        <f>C66*Árak!B72</f>
        <v>0</v>
      </c>
      <c r="K113" s="95"/>
      <c r="L113" s="95"/>
      <c r="M113" s="95"/>
      <c r="N113" s="96"/>
      <c r="O113" s="97"/>
      <c r="P113" s="97"/>
      <c r="Q113" s="97"/>
      <c r="R113" s="97"/>
      <c r="S113" s="97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</row>
    <row r="114" spans="1:58" s="86" customFormat="1" ht="12.75" customHeight="1" hidden="1">
      <c r="A114" s="89"/>
      <c r="B114" s="94" t="s">
        <v>25</v>
      </c>
      <c r="C114" s="95">
        <f>D14*Árak!C15</f>
        <v>0</v>
      </c>
      <c r="D114" s="95">
        <f>F14*Árak!D15</f>
        <v>0</v>
      </c>
      <c r="E114" s="95">
        <f>H14*Árak!E15</f>
        <v>0</v>
      </c>
      <c r="F114" s="95">
        <f>J14*Árak!F15</f>
        <v>0</v>
      </c>
      <c r="G114" s="95">
        <f>L14*Árak!G15</f>
        <v>0</v>
      </c>
      <c r="H114" s="95">
        <f>C43*Árak!B45</f>
        <v>0</v>
      </c>
      <c r="I114" s="95"/>
      <c r="J114" s="95">
        <f>C67*Árak!B73</f>
        <v>0</v>
      </c>
      <c r="K114" s="95"/>
      <c r="L114" s="95"/>
      <c r="M114" s="95"/>
      <c r="N114" s="96"/>
      <c r="O114" s="97"/>
      <c r="P114" s="97"/>
      <c r="Q114" s="97"/>
      <c r="R114" s="97"/>
      <c r="S114" s="97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</row>
    <row r="115" spans="1:58" s="86" customFormat="1" ht="12.75" customHeight="1" hidden="1">
      <c r="A115" s="89"/>
      <c r="B115" s="94" t="s">
        <v>28</v>
      </c>
      <c r="C115" s="95">
        <f>D15*Árak!C16</f>
        <v>0</v>
      </c>
      <c r="D115" s="95">
        <f>F15*Árak!D16</f>
        <v>0</v>
      </c>
      <c r="E115" s="95">
        <f>H15*Árak!E16</f>
        <v>0</v>
      </c>
      <c r="F115" s="95">
        <f>J15*Árak!F16</f>
        <v>0</v>
      </c>
      <c r="G115" s="95">
        <f>L15*Árak!G16</f>
        <v>0</v>
      </c>
      <c r="H115" s="95">
        <f>C44*Árak!B46</f>
        <v>0</v>
      </c>
      <c r="I115" s="95"/>
      <c r="J115" s="95">
        <f>C68*Árak!B74</f>
        <v>0</v>
      </c>
      <c r="K115" s="95"/>
      <c r="L115" s="95"/>
      <c r="M115" s="95"/>
      <c r="N115" s="96"/>
      <c r="O115" s="97"/>
      <c r="P115" s="97"/>
      <c r="Q115" s="97"/>
      <c r="R115" s="97"/>
      <c r="S115" s="97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</row>
    <row r="116" spans="1:58" s="86" customFormat="1" ht="12.75" customHeight="1" hidden="1">
      <c r="A116" s="89"/>
      <c r="B116" s="94" t="s">
        <v>30</v>
      </c>
      <c r="C116" s="95" t="e">
        <f>D16*Árak!#REF!</f>
        <v>#REF!</v>
      </c>
      <c r="D116" s="95" t="e">
        <f>F16*Árak!#REF!</f>
        <v>#REF!</v>
      </c>
      <c r="E116" s="95" t="e">
        <f>H16*Árak!#REF!</f>
        <v>#REF!</v>
      </c>
      <c r="F116" s="95" t="e">
        <f>J16*Árak!#REF!</f>
        <v>#REF!</v>
      </c>
      <c r="G116" s="95" t="e">
        <f>L16*Árak!#REF!</f>
        <v>#REF!</v>
      </c>
      <c r="H116" s="95">
        <f>C47*Árak!B49</f>
        <v>0</v>
      </c>
      <c r="I116" s="95"/>
      <c r="J116" s="95" t="e">
        <f>#REF!*Árak!B75</f>
        <v>#REF!</v>
      </c>
      <c r="K116" s="95"/>
      <c r="L116" s="95"/>
      <c r="M116" s="95"/>
      <c r="N116" s="96"/>
      <c r="O116" s="97"/>
      <c r="P116" s="97"/>
      <c r="Q116" s="97"/>
      <c r="R116" s="97"/>
      <c r="S116" s="97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</row>
    <row r="117" spans="1:58" s="86" customFormat="1" ht="12.75" customHeight="1" hidden="1">
      <c r="A117" s="89"/>
      <c r="B117" s="94" t="s">
        <v>32</v>
      </c>
      <c r="C117" s="95">
        <f>D17*Árak!C19</f>
        <v>0</v>
      </c>
      <c r="D117" s="95">
        <f>F17*Árak!D19</f>
        <v>0</v>
      </c>
      <c r="E117" s="95">
        <f>H17*Árak!E19</f>
        <v>0</v>
      </c>
      <c r="F117" s="95">
        <f>J17*Árak!F19</f>
        <v>0</v>
      </c>
      <c r="G117" s="95">
        <f>L17*Árak!G19</f>
        <v>0</v>
      </c>
      <c r="H117" s="95">
        <f>C49*Árak!B48</f>
        <v>0</v>
      </c>
      <c r="I117" s="95"/>
      <c r="J117" s="95" t="e">
        <f>#REF!*Árak!B76</f>
        <v>#REF!</v>
      </c>
      <c r="K117" s="95"/>
      <c r="L117" s="95"/>
      <c r="M117" s="95"/>
      <c r="N117" s="96"/>
      <c r="O117" s="97"/>
      <c r="P117" s="97"/>
      <c r="Q117" s="97"/>
      <c r="R117" s="97"/>
      <c r="S117" s="97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</row>
    <row r="118" spans="1:58" s="86" customFormat="1" ht="12.75" customHeight="1" hidden="1">
      <c r="A118" s="89"/>
      <c r="B118" s="94" t="s">
        <v>34</v>
      </c>
      <c r="C118" s="95">
        <f>D18*Árak!C20</f>
        <v>0</v>
      </c>
      <c r="D118" s="95">
        <f>F18*Árak!D20</f>
        <v>0</v>
      </c>
      <c r="E118" s="95">
        <f>H18*Árak!E20</f>
        <v>0</v>
      </c>
      <c r="F118" s="95">
        <f>J18*Árak!F20</f>
        <v>0</v>
      </c>
      <c r="G118" s="95">
        <f>L18*Árak!G20</f>
        <v>0</v>
      </c>
      <c r="H118" s="95">
        <f>C50*Árak!B53</f>
        <v>0</v>
      </c>
      <c r="I118" s="95"/>
      <c r="J118" s="95" t="e">
        <f>#REF!*Árak!B77</f>
        <v>#REF!</v>
      </c>
      <c r="K118" s="95"/>
      <c r="L118" s="95"/>
      <c r="M118" s="95"/>
      <c r="N118" s="96"/>
      <c r="O118" s="97"/>
      <c r="P118" s="97"/>
      <c r="Q118" s="97"/>
      <c r="R118" s="97"/>
      <c r="S118" s="97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</row>
    <row r="119" spans="1:58" s="86" customFormat="1" ht="12.75" customHeight="1" hidden="1">
      <c r="A119" s="89"/>
      <c r="B119" s="94" t="s">
        <v>102</v>
      </c>
      <c r="C119" s="95">
        <f>D19*Árak!C21</f>
        <v>0</v>
      </c>
      <c r="D119" s="95">
        <f>F19*Árak!D21</f>
        <v>0</v>
      </c>
      <c r="E119" s="95">
        <f>H19*Árak!E21</f>
        <v>0</v>
      </c>
      <c r="F119" s="95">
        <f>J19*Árak!F21</f>
        <v>0</v>
      </c>
      <c r="G119" s="95">
        <f>L19*Árak!G21</f>
        <v>0</v>
      </c>
      <c r="H119" s="95">
        <f>C51*Árak!B54</f>
        <v>0</v>
      </c>
      <c r="I119" s="95"/>
      <c r="J119" s="95" t="e">
        <f>#REF!*Árak!B78</f>
        <v>#REF!</v>
      </c>
      <c r="K119" s="95"/>
      <c r="L119" s="95"/>
      <c r="M119" s="95"/>
      <c r="N119" s="96"/>
      <c r="O119" s="97"/>
      <c r="P119" s="97"/>
      <c r="Q119" s="97"/>
      <c r="R119" s="97"/>
      <c r="S119" s="97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</row>
    <row r="120" spans="1:58" s="86" customFormat="1" ht="12.75" customHeight="1" hidden="1">
      <c r="A120" s="89"/>
      <c r="B120" s="94" t="s">
        <v>103</v>
      </c>
      <c r="C120" s="95">
        <f>D20*Árak!C22</f>
        <v>0</v>
      </c>
      <c r="D120" s="95">
        <f>F20*Árak!D22</f>
        <v>0</v>
      </c>
      <c r="E120" s="95">
        <f>H20*Árak!E22</f>
        <v>0</v>
      </c>
      <c r="F120" s="95">
        <f>J20*Árak!F22</f>
        <v>0</v>
      </c>
      <c r="G120" s="95">
        <f>L20*Árak!G22</f>
        <v>0</v>
      </c>
      <c r="H120" s="95">
        <f>C52*Árak!B55</f>
        <v>0</v>
      </c>
      <c r="I120" s="95"/>
      <c r="J120" s="95" t="e">
        <f>#REF!*Árak!B79</f>
        <v>#REF!</v>
      </c>
      <c r="K120" s="95"/>
      <c r="L120" s="95"/>
      <c r="M120" s="95"/>
      <c r="N120" s="96"/>
      <c r="O120" s="97"/>
      <c r="P120" s="97"/>
      <c r="Q120" s="97"/>
      <c r="R120" s="97"/>
      <c r="S120" s="97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</row>
    <row r="121" spans="1:58" s="86" customFormat="1" ht="12.75" customHeight="1" hidden="1">
      <c r="A121" s="89"/>
      <c r="B121" s="94" t="s">
        <v>104</v>
      </c>
      <c r="C121" s="95">
        <f>D21*Árak!C23</f>
        <v>0</v>
      </c>
      <c r="D121" s="95">
        <f>F21*Árak!D23</f>
        <v>0</v>
      </c>
      <c r="E121" s="95">
        <f>H21*Árak!E23</f>
        <v>0</v>
      </c>
      <c r="F121" s="95">
        <f>J21*Árak!F23</f>
        <v>0</v>
      </c>
      <c r="G121" s="95">
        <f>L21*Árak!G23</f>
        <v>0</v>
      </c>
      <c r="H121" s="95">
        <f>C53*Árak!B56</f>
        <v>0</v>
      </c>
      <c r="I121" s="95"/>
      <c r="J121" s="95" t="e">
        <f>#REF!*Árak!B80</f>
        <v>#REF!</v>
      </c>
      <c r="K121" s="95"/>
      <c r="L121" s="95"/>
      <c r="M121" s="95"/>
      <c r="N121" s="96"/>
      <c r="O121" s="97"/>
      <c r="P121" s="97"/>
      <c r="Q121" s="97"/>
      <c r="R121" s="97"/>
      <c r="S121" s="97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</row>
    <row r="122" spans="1:58" s="86" customFormat="1" ht="12.75" customHeight="1" hidden="1">
      <c r="A122" s="89"/>
      <c r="B122" s="94" t="s">
        <v>105</v>
      </c>
      <c r="C122" s="95">
        <f>D22*Árak!C24</f>
        <v>0</v>
      </c>
      <c r="D122" s="95">
        <f>F22*Árak!D24</f>
        <v>0</v>
      </c>
      <c r="E122" s="95">
        <f>H22*Árak!E24</f>
        <v>0</v>
      </c>
      <c r="F122" s="95">
        <f>J22*Árak!F24</f>
        <v>0</v>
      </c>
      <c r="G122" s="95">
        <f>L22*Árak!G24</f>
        <v>0</v>
      </c>
      <c r="H122" s="95">
        <f>C54*Árak!B57</f>
        <v>0</v>
      </c>
      <c r="I122" s="95"/>
      <c r="J122" s="95" t="e">
        <f>#REF!*Árak!B81</f>
        <v>#REF!</v>
      </c>
      <c r="K122" s="95"/>
      <c r="L122" s="95"/>
      <c r="M122" s="95"/>
      <c r="N122" s="96"/>
      <c r="O122" s="97"/>
      <c r="P122" s="97"/>
      <c r="Q122" s="97"/>
      <c r="R122" s="97"/>
      <c r="S122" s="97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</row>
    <row r="123" spans="1:58" s="86" customFormat="1" ht="12.75" customHeight="1" hidden="1">
      <c r="A123" s="89"/>
      <c r="B123" s="94" t="s">
        <v>106</v>
      </c>
      <c r="C123" s="95">
        <f>D23*Árak!C25</f>
        <v>0</v>
      </c>
      <c r="D123" s="95">
        <f>F23*Árak!D25</f>
        <v>0</v>
      </c>
      <c r="E123" s="95">
        <f>H23*Árak!E25</f>
        <v>0</v>
      </c>
      <c r="F123" s="95">
        <f>J23*Árak!F25</f>
        <v>0</v>
      </c>
      <c r="G123" s="95">
        <f>L23*Árak!G25</f>
        <v>0</v>
      </c>
      <c r="H123" s="95">
        <f>C55*Árak!B58</f>
        <v>0</v>
      </c>
      <c r="I123" s="95"/>
      <c r="J123" s="95" t="e">
        <f>#REF!*Árak!B82</f>
        <v>#REF!</v>
      </c>
      <c r="K123" s="95"/>
      <c r="L123" s="95"/>
      <c r="M123" s="95"/>
      <c r="N123" s="96"/>
      <c r="O123" s="97"/>
      <c r="P123" s="97"/>
      <c r="Q123" s="97"/>
      <c r="R123" s="97"/>
      <c r="S123" s="97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</row>
    <row r="124" spans="1:58" s="86" customFormat="1" ht="12.75" customHeight="1" hidden="1">
      <c r="A124" s="89"/>
      <c r="B124" s="94" t="s">
        <v>107</v>
      </c>
      <c r="C124" s="95">
        <f>D24*Árak!C26</f>
        <v>0</v>
      </c>
      <c r="D124" s="95">
        <f>F24*Árak!D26</f>
        <v>0</v>
      </c>
      <c r="E124" s="95">
        <f>H24*Árak!E26</f>
        <v>0</v>
      </c>
      <c r="F124" s="95">
        <f>J24*Árak!F26</f>
        <v>0</v>
      </c>
      <c r="G124" s="95">
        <f>L24*Árak!G26</f>
        <v>0</v>
      </c>
      <c r="H124" s="95">
        <f>C56*Árak!B59</f>
        <v>0</v>
      </c>
      <c r="I124" s="95"/>
      <c r="J124" s="95">
        <f>C69*Árak!B83</f>
        <v>0</v>
      </c>
      <c r="K124" s="95"/>
      <c r="L124" s="95"/>
      <c r="M124" s="95"/>
      <c r="N124" s="96"/>
      <c r="O124" s="97"/>
      <c r="P124" s="97"/>
      <c r="Q124" s="97"/>
      <c r="R124" s="97"/>
      <c r="S124" s="97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</row>
    <row r="125" spans="1:58" s="98" customFormat="1" ht="12.75" customHeight="1" hidden="1">
      <c r="A125" s="89"/>
      <c r="B125" s="94" t="s">
        <v>40</v>
      </c>
      <c r="C125" s="95">
        <f>D25*Árak!C27</f>
        <v>0</v>
      </c>
      <c r="D125" s="95">
        <f>F25*Árak!D27</f>
        <v>0</v>
      </c>
      <c r="E125" s="95">
        <f>H25*Árak!E27</f>
        <v>0</v>
      </c>
      <c r="F125" s="95">
        <f>J25*Árak!F27</f>
        <v>0</v>
      </c>
      <c r="G125" s="95">
        <f>L25*Árak!G27</f>
        <v>0</v>
      </c>
      <c r="H125" s="95">
        <f>C57*Árak!B60</f>
        <v>0</v>
      </c>
      <c r="I125" s="95"/>
      <c r="J125" s="95" t="e">
        <f>C70*Árak!#REF!</f>
        <v>#REF!</v>
      </c>
      <c r="K125" s="95"/>
      <c r="L125" s="95"/>
      <c r="M125" s="95"/>
      <c r="N125" s="96"/>
      <c r="O125" s="97"/>
      <c r="P125" s="97"/>
      <c r="Q125" s="97"/>
      <c r="R125" s="97"/>
      <c r="S125" s="97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</row>
    <row r="126" spans="1:58" s="98" customFormat="1" ht="15" hidden="1">
      <c r="A126" s="89"/>
      <c r="B126" s="94" t="s">
        <v>108</v>
      </c>
      <c r="C126" s="95">
        <f>D26*Árak!C28</f>
        <v>0</v>
      </c>
      <c r="D126" s="95">
        <f>F26*Árak!D28</f>
        <v>0</v>
      </c>
      <c r="E126" s="95">
        <f>H26*Árak!E28</f>
        <v>0</v>
      </c>
      <c r="F126" s="95">
        <f>J26*Árak!F28</f>
        <v>0</v>
      </c>
      <c r="G126" s="95">
        <f>L26*Árak!G28</f>
        <v>0</v>
      </c>
      <c r="H126" s="95" t="e">
        <f>C58*Árak!#REF!</f>
        <v>#REF!</v>
      </c>
      <c r="I126" s="95"/>
      <c r="J126" s="95" t="e">
        <f>C71*Árak!#REF!</f>
        <v>#REF!</v>
      </c>
      <c r="K126" s="95"/>
      <c r="L126" s="95"/>
      <c r="M126" s="95"/>
      <c r="N126" s="96"/>
      <c r="O126" s="97"/>
      <c r="P126" s="97"/>
      <c r="Q126" s="97"/>
      <c r="R126" s="97"/>
      <c r="S126" s="97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</row>
    <row r="127" spans="1:58" s="98" customFormat="1" ht="15" hidden="1">
      <c r="A127" s="89"/>
      <c r="B127" s="94" t="s">
        <v>110</v>
      </c>
      <c r="C127" s="95" t="e">
        <f>D27*Árak!#REF!</f>
        <v>#REF!</v>
      </c>
      <c r="D127" s="95" t="e">
        <f>F27*Árak!#REF!</f>
        <v>#REF!</v>
      </c>
      <c r="E127" s="95" t="e">
        <f>H27*Árak!#REF!</f>
        <v>#REF!</v>
      </c>
      <c r="F127" s="95" t="e">
        <f>J27*Árak!#REF!</f>
        <v>#REF!</v>
      </c>
      <c r="G127" s="95" t="e">
        <f>L27*Árak!#REF!</f>
        <v>#REF!</v>
      </c>
      <c r="H127" s="95">
        <f>C59*Árak!B61</f>
        <v>0</v>
      </c>
      <c r="I127" s="95"/>
      <c r="J127" s="95">
        <f>C72*Árak!B84</f>
        <v>0</v>
      </c>
      <c r="K127" s="95"/>
      <c r="L127" s="95"/>
      <c r="M127" s="95"/>
      <c r="N127" s="96"/>
      <c r="O127" s="97"/>
      <c r="P127" s="97"/>
      <c r="Q127" s="97"/>
      <c r="R127" s="97"/>
      <c r="S127" s="97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</row>
    <row r="128" spans="1:58" ht="15" hidden="1">
      <c r="A128" s="89"/>
      <c r="B128" s="94" t="s">
        <v>44</v>
      </c>
      <c r="C128" s="95">
        <f>D28*Árak!C29</f>
        <v>0</v>
      </c>
      <c r="D128" s="95">
        <f>F28*Árak!D29</f>
        <v>0</v>
      </c>
      <c r="E128" s="95">
        <f>H28*Árak!E29</f>
        <v>0</v>
      </c>
      <c r="F128" s="95">
        <f>J28*Árak!F29</f>
        <v>0</v>
      </c>
      <c r="G128" s="95">
        <f>L28*Árak!G29</f>
        <v>0</v>
      </c>
      <c r="H128" s="95">
        <f>C61*Árak!B62</f>
        <v>0</v>
      </c>
      <c r="I128" s="97"/>
      <c r="J128" s="95">
        <f>C73*Árak!B85</f>
        <v>0</v>
      </c>
      <c r="K128" s="97"/>
      <c r="L128" s="97"/>
      <c r="M128" s="97"/>
      <c r="N128" s="96"/>
      <c r="O128" s="97"/>
      <c r="P128" s="97"/>
      <c r="Q128" s="97"/>
      <c r="R128" s="97"/>
      <c r="S128" s="97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</row>
    <row r="129" spans="1:58" ht="15" hidden="1">
      <c r="A129" s="89"/>
      <c r="B129" s="94" t="s">
        <v>111</v>
      </c>
      <c r="C129" s="95">
        <f>D29*Árak!C30</f>
        <v>0</v>
      </c>
      <c r="D129" s="95">
        <f>F29*Árak!D30</f>
        <v>0</v>
      </c>
      <c r="E129" s="95">
        <f>H29*Árak!E30</f>
        <v>0</v>
      </c>
      <c r="F129" s="95">
        <f>J29*Árak!F30</f>
        <v>0</v>
      </c>
      <c r="G129" s="95">
        <f>L29*Árak!G30</f>
        <v>0</v>
      </c>
      <c r="H129" s="95" t="e">
        <f>C63*Árak!#REF!</f>
        <v>#REF!</v>
      </c>
      <c r="I129" s="95"/>
      <c r="J129" s="95">
        <f>C74*Árak!B86</f>
        <v>0</v>
      </c>
      <c r="K129" s="95"/>
      <c r="L129" s="95"/>
      <c r="M129" s="95"/>
      <c r="N129" s="96"/>
      <c r="O129" s="97"/>
      <c r="P129" s="97"/>
      <c r="Q129" s="97"/>
      <c r="R129" s="97"/>
      <c r="S129" s="97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</row>
    <row r="130" spans="1:58" ht="15" hidden="1">
      <c r="A130" s="89"/>
      <c r="B130" s="94" t="s">
        <v>46</v>
      </c>
      <c r="C130" s="95">
        <f>D30*Árak!C31</f>
        <v>0</v>
      </c>
      <c r="D130" s="95">
        <f>F30*Árak!D31</f>
        <v>0</v>
      </c>
      <c r="E130" s="95">
        <f>H30*Árak!E31</f>
        <v>0</v>
      </c>
      <c r="F130" s="95">
        <f>J30*Árak!F31</f>
        <v>0</v>
      </c>
      <c r="G130" s="95">
        <f>L30*Árak!G31</f>
        <v>0</v>
      </c>
      <c r="H130" s="95" t="e">
        <f>C64*Árak!#REF!</f>
        <v>#REF!</v>
      </c>
      <c r="I130" s="97"/>
      <c r="J130" s="95">
        <f>C75*Árak!B87</f>
        <v>0</v>
      </c>
      <c r="K130" s="97"/>
      <c r="L130" s="97"/>
      <c r="M130" s="97"/>
      <c r="N130" s="96"/>
      <c r="O130" s="97"/>
      <c r="P130" s="97"/>
      <c r="Q130" s="97"/>
      <c r="R130" s="97"/>
      <c r="S130" s="97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</row>
    <row r="131" spans="1:58" ht="15" hidden="1">
      <c r="A131" s="89"/>
      <c r="B131" s="94" t="s">
        <v>47</v>
      </c>
      <c r="C131" s="95">
        <f>D31*Árak!C32</f>
        <v>0</v>
      </c>
      <c r="D131" s="95">
        <f>F31*Árak!D32</f>
        <v>0</v>
      </c>
      <c r="E131" s="95">
        <f>H31*Árak!E32</f>
        <v>0</v>
      </c>
      <c r="F131" s="95">
        <f>J31*Árak!F32</f>
        <v>0</v>
      </c>
      <c r="G131" s="95">
        <f>L31*Árak!G32</f>
        <v>0</v>
      </c>
      <c r="H131" s="95" t="e">
        <f>C65*Árak!#REF!</f>
        <v>#REF!</v>
      </c>
      <c r="I131" s="97"/>
      <c r="J131" s="95">
        <f>C76*Árak!B88</f>
        <v>0</v>
      </c>
      <c r="K131" s="97"/>
      <c r="L131" s="97"/>
      <c r="M131" s="97"/>
      <c r="N131" s="96"/>
      <c r="O131" s="97"/>
      <c r="P131" s="97"/>
      <c r="Q131" s="97"/>
      <c r="R131" s="97"/>
      <c r="S131" s="97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</row>
    <row r="132" spans="1:58" s="99" customFormat="1" ht="15" hidden="1">
      <c r="A132" s="89"/>
      <c r="B132" s="94" t="s">
        <v>48</v>
      </c>
      <c r="C132" s="95">
        <f>D32*Árak!C33</f>
        <v>0</v>
      </c>
      <c r="D132" s="95">
        <f>F32*Árak!D33</f>
        <v>0</v>
      </c>
      <c r="E132" s="95">
        <f>H32*Árak!E33</f>
        <v>0</v>
      </c>
      <c r="F132" s="95">
        <f>J32*Árak!F33</f>
        <v>0</v>
      </c>
      <c r="G132" s="95">
        <f>L32*Árak!G33</f>
        <v>0</v>
      </c>
      <c r="H132" s="95">
        <f>C66*Árak!B71</f>
        <v>0</v>
      </c>
      <c r="I132" s="97"/>
      <c r="J132" s="95">
        <f>C77*Árak!B89</f>
        <v>0</v>
      </c>
      <c r="K132" s="97"/>
      <c r="L132" s="97"/>
      <c r="M132" s="97"/>
      <c r="N132" s="96"/>
      <c r="O132" s="97"/>
      <c r="P132" s="97"/>
      <c r="Q132" s="97"/>
      <c r="R132" s="97"/>
      <c r="S132" s="97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</row>
    <row r="133" spans="1:58" s="99" customFormat="1" ht="15" hidden="1">
      <c r="A133" s="89"/>
      <c r="B133" s="94" t="s">
        <v>49</v>
      </c>
      <c r="C133" s="95">
        <f>D33*Árak!C34</f>
        <v>0</v>
      </c>
      <c r="D133" s="95">
        <f>F33*Árak!D34</f>
        <v>0</v>
      </c>
      <c r="E133" s="95">
        <f>H33*Árak!E34</f>
        <v>0</v>
      </c>
      <c r="F133" s="95">
        <f>J33*Árak!F34</f>
        <v>0</v>
      </c>
      <c r="G133" s="95">
        <f>L33*Árak!G34</f>
        <v>0</v>
      </c>
      <c r="H133" s="95">
        <f>C67*Árak!B72</f>
        <v>0</v>
      </c>
      <c r="I133" s="97"/>
      <c r="J133" s="95">
        <f>C78*Árak!B90</f>
        <v>0</v>
      </c>
      <c r="K133" s="97"/>
      <c r="L133" s="97"/>
      <c r="M133" s="97"/>
      <c r="N133" s="96"/>
      <c r="O133" s="97"/>
      <c r="P133" s="97"/>
      <c r="Q133" s="97"/>
      <c r="R133" s="97"/>
      <c r="S133" s="97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</row>
    <row r="134" spans="1:58" s="99" customFormat="1" ht="15" hidden="1">
      <c r="A134" s="89"/>
      <c r="B134" s="100" t="s">
        <v>51</v>
      </c>
      <c r="C134" s="95">
        <f>D34*Árak!C35</f>
        <v>0</v>
      </c>
      <c r="D134" s="95">
        <f>F34*Árak!D35</f>
        <v>0</v>
      </c>
      <c r="E134" s="95">
        <f>H34*Árak!E35</f>
        <v>0</v>
      </c>
      <c r="F134" s="95">
        <f>J34*Árak!F35</f>
        <v>0</v>
      </c>
      <c r="G134" s="95">
        <f>L34*Árak!G35</f>
        <v>0</v>
      </c>
      <c r="H134" s="95">
        <f>C68*Árak!B73</f>
        <v>0</v>
      </c>
      <c r="I134" s="97"/>
      <c r="J134" s="95">
        <f>C79*Árak!B91</f>
        <v>0</v>
      </c>
      <c r="K134" s="97"/>
      <c r="L134" s="97"/>
      <c r="M134" s="97"/>
      <c r="N134" s="96"/>
      <c r="O134" s="97"/>
      <c r="P134" s="97"/>
      <c r="Q134" s="97"/>
      <c r="R134" s="97"/>
      <c r="S134" s="97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</row>
    <row r="135" spans="1:58" s="99" customFormat="1" ht="15" hidden="1">
      <c r="A135" s="82"/>
      <c r="B135" s="100" t="s">
        <v>54</v>
      </c>
      <c r="C135" s="95">
        <f>D35*Árak!C37</f>
        <v>0</v>
      </c>
      <c r="D135" s="95">
        <f>F35*Árak!D37</f>
        <v>0</v>
      </c>
      <c r="E135" s="95">
        <f>H35*Árak!E37</f>
        <v>0</v>
      </c>
      <c r="F135" s="95">
        <f>J35*Árak!F37</f>
        <v>0</v>
      </c>
      <c r="G135" s="95">
        <f>L35*Árak!G37</f>
        <v>0</v>
      </c>
      <c r="H135" s="95" t="e">
        <f>#REF!*Árak!B74</f>
        <v>#REF!</v>
      </c>
      <c r="I135" s="101"/>
      <c r="J135" s="95">
        <f>C80*Árak!B92</f>
        <v>0</v>
      </c>
      <c r="K135" s="101"/>
      <c r="L135" s="101"/>
      <c r="M135" s="101"/>
      <c r="N135" s="100"/>
      <c r="O135" s="101"/>
      <c r="P135" s="101"/>
      <c r="Q135" s="101"/>
      <c r="R135" s="101"/>
      <c r="S135" s="101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</row>
    <row r="136" spans="1:58" s="99" customFormat="1" ht="15" hidden="1">
      <c r="A136" s="82"/>
      <c r="B136" s="100" t="s">
        <v>55</v>
      </c>
      <c r="C136" s="95">
        <f>D36*Árak!C38</f>
        <v>0</v>
      </c>
      <c r="D136" s="95">
        <f>F36*Árak!D38</f>
        <v>0</v>
      </c>
      <c r="E136" s="95">
        <f>H36*Árak!E38</f>
        <v>0</v>
      </c>
      <c r="F136" s="95">
        <f>J36*Árak!F38</f>
        <v>0</v>
      </c>
      <c r="G136" s="95">
        <f>L36*Árak!G38</f>
        <v>0</v>
      </c>
      <c r="H136" s="95" t="e">
        <f>#REF!*Árak!B75</f>
        <v>#REF!</v>
      </c>
      <c r="I136" s="101"/>
      <c r="J136" s="95">
        <f>C81*Árak!B93</f>
        <v>0</v>
      </c>
      <c r="K136" s="101"/>
      <c r="L136" s="101"/>
      <c r="M136" s="101"/>
      <c r="N136" s="100"/>
      <c r="O136" s="101"/>
      <c r="P136" s="101"/>
      <c r="Q136" s="101"/>
      <c r="R136" s="101"/>
      <c r="S136" s="101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</row>
    <row r="137" spans="1:58" s="99" customFormat="1" ht="15" hidden="1">
      <c r="A137" s="82"/>
      <c r="B137" s="100" t="s">
        <v>58</v>
      </c>
      <c r="C137" s="95">
        <f>D37*Árak!C39</f>
        <v>0</v>
      </c>
      <c r="D137" s="95">
        <f>F37*Árak!D39</f>
        <v>0</v>
      </c>
      <c r="E137" s="95">
        <f>H37*Árak!E39</f>
        <v>0</v>
      </c>
      <c r="F137" s="95">
        <f>J37*Árak!F39</f>
        <v>0</v>
      </c>
      <c r="G137" s="95">
        <f>L37*Árak!G39</f>
        <v>0</v>
      </c>
      <c r="H137" s="95" t="e">
        <f>#REF!*Árak!B76</f>
        <v>#REF!</v>
      </c>
      <c r="I137" s="101"/>
      <c r="J137" s="95">
        <f>C82*Árak!B94</f>
        <v>0</v>
      </c>
      <c r="K137" s="101"/>
      <c r="L137" s="101"/>
      <c r="M137" s="101"/>
      <c r="N137" s="100"/>
      <c r="O137" s="101"/>
      <c r="P137" s="101"/>
      <c r="Q137" s="101"/>
      <c r="R137" s="101"/>
      <c r="S137" s="101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</row>
    <row r="138" spans="1:58" s="99" customFormat="1" ht="15" hidden="1">
      <c r="A138" s="82"/>
      <c r="B138" s="94" t="s">
        <v>59</v>
      </c>
      <c r="C138" s="95">
        <f>D38*Árak!C40</f>
        <v>0</v>
      </c>
      <c r="D138" s="95">
        <f>F38*Árak!D40</f>
        <v>0</v>
      </c>
      <c r="E138" s="95">
        <f>H38*Árak!E40</f>
        <v>0</v>
      </c>
      <c r="F138" s="95">
        <f>J38*Árak!F40</f>
        <v>0</v>
      </c>
      <c r="G138" s="95">
        <f>L38*Árak!G40</f>
        <v>0</v>
      </c>
      <c r="H138" s="95" t="e">
        <f>#REF!*Árak!B77</f>
        <v>#REF!</v>
      </c>
      <c r="I138" s="101"/>
      <c r="J138" s="95">
        <f>C83*Árak!B95</f>
        <v>0</v>
      </c>
      <c r="K138" s="101"/>
      <c r="L138" s="101"/>
      <c r="M138" s="101"/>
      <c r="N138" s="100"/>
      <c r="O138" s="101"/>
      <c r="P138" s="101"/>
      <c r="Q138" s="101"/>
      <c r="R138" s="101"/>
      <c r="S138" s="101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</row>
    <row r="139" spans="1:58" s="103" customFormat="1" ht="15" hidden="1">
      <c r="A139" s="102"/>
      <c r="B139" s="94" t="s">
        <v>62</v>
      </c>
      <c r="C139" s="95">
        <f>D41*Árak!C43</f>
        <v>0</v>
      </c>
      <c r="D139" s="95">
        <f>F41*Árak!D43</f>
        <v>0</v>
      </c>
      <c r="E139" s="95">
        <f>H41*Árak!E43</f>
        <v>0</v>
      </c>
      <c r="F139" s="95">
        <f>J41*Árak!F43</f>
        <v>0</v>
      </c>
      <c r="G139" s="95">
        <f>L41*Árak!G43</f>
        <v>0</v>
      </c>
      <c r="H139" s="95" t="e">
        <f>#REF!*Árak!B78</f>
        <v>#REF!</v>
      </c>
      <c r="I139" s="101"/>
      <c r="J139" s="95">
        <f>C84*Árak!B96</f>
        <v>0</v>
      </c>
      <c r="K139" s="101"/>
      <c r="L139" s="101"/>
      <c r="M139" s="101"/>
      <c r="N139" s="100"/>
      <c r="O139" s="101"/>
      <c r="P139" s="101"/>
      <c r="Q139" s="101"/>
      <c r="R139" s="101"/>
      <c r="S139" s="101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</row>
    <row r="140" spans="1:58" s="103" customFormat="1" ht="15" hidden="1">
      <c r="A140" s="102"/>
      <c r="B140" s="94" t="s">
        <v>64</v>
      </c>
      <c r="C140" s="95">
        <f>D42*Árak!C44</f>
        <v>0</v>
      </c>
      <c r="D140" s="95">
        <f>F42*Árak!D44</f>
        <v>0</v>
      </c>
      <c r="E140" s="95">
        <f>H42*Árak!E44</f>
        <v>0</v>
      </c>
      <c r="F140" s="95">
        <f>J42*Árak!F44</f>
        <v>0</v>
      </c>
      <c r="G140" s="95">
        <f>L42*Árak!G44</f>
        <v>0</v>
      </c>
      <c r="H140" s="95" t="e">
        <f>#REF!*Árak!B79</f>
        <v>#REF!</v>
      </c>
      <c r="I140" s="101"/>
      <c r="J140" s="95">
        <f>C85*Árak!B97</f>
        <v>0</v>
      </c>
      <c r="K140" s="101"/>
      <c r="L140" s="101"/>
      <c r="M140" s="101"/>
      <c r="N140" s="100"/>
      <c r="O140" s="101"/>
      <c r="P140" s="101"/>
      <c r="Q140" s="101"/>
      <c r="R140" s="101"/>
      <c r="S140" s="101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</row>
    <row r="141" spans="1:58" s="103" customFormat="1" ht="15" hidden="1">
      <c r="A141" s="102"/>
      <c r="B141" s="94" t="s">
        <v>65</v>
      </c>
      <c r="C141" s="95">
        <f>D43*Árak!C45</f>
        <v>0</v>
      </c>
      <c r="D141" s="95">
        <f>F43*Árak!D45</f>
        <v>0</v>
      </c>
      <c r="E141" s="95">
        <f>H43*Árak!E45</f>
        <v>0</v>
      </c>
      <c r="F141" s="95">
        <f>J43*Árak!F45</f>
        <v>0</v>
      </c>
      <c r="G141" s="95">
        <f>L43*Árak!G45</f>
        <v>0</v>
      </c>
      <c r="H141" s="95" t="e">
        <f>#REF!*Árak!B80</f>
        <v>#REF!</v>
      </c>
      <c r="I141" s="101"/>
      <c r="J141" s="95">
        <f>C86*Árak!B98</f>
        <v>0</v>
      </c>
      <c r="K141" s="101"/>
      <c r="L141" s="101"/>
      <c r="M141" s="101"/>
      <c r="N141" s="100"/>
      <c r="O141" s="101"/>
      <c r="P141" s="101"/>
      <c r="Q141" s="101"/>
      <c r="R141" s="101"/>
      <c r="S141" s="101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</row>
    <row r="142" spans="1:58" s="103" customFormat="1" ht="15" hidden="1">
      <c r="A142" s="102"/>
      <c r="B142" s="94" t="s">
        <v>66</v>
      </c>
      <c r="C142" s="95">
        <f>D44*Árak!C46</f>
        <v>0</v>
      </c>
      <c r="D142" s="95">
        <f>F44*Árak!D46</f>
        <v>0</v>
      </c>
      <c r="E142" s="95">
        <f>H44*Árak!E46</f>
        <v>0</v>
      </c>
      <c r="F142" s="95">
        <f>J44*Árak!F46</f>
        <v>0</v>
      </c>
      <c r="G142" s="95">
        <f>L44*Árak!G46</f>
        <v>0</v>
      </c>
      <c r="H142" s="95" t="e">
        <f>#REF!*Árak!B81</f>
        <v>#REF!</v>
      </c>
      <c r="I142" s="101"/>
      <c r="J142" s="95">
        <f>C87*Árak!B99</f>
        <v>0</v>
      </c>
      <c r="K142" s="101"/>
      <c r="L142" s="101"/>
      <c r="M142" s="101"/>
      <c r="N142" s="100"/>
      <c r="O142" s="101"/>
      <c r="P142" s="101"/>
      <c r="Q142" s="101"/>
      <c r="R142" s="101"/>
      <c r="S142" s="101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</row>
    <row r="143" spans="1:58" s="103" customFormat="1" ht="15" hidden="1">
      <c r="A143" s="102"/>
      <c r="B143" s="94" t="s">
        <v>67</v>
      </c>
      <c r="C143" s="95">
        <f>D47*Árak!C47</f>
        <v>0</v>
      </c>
      <c r="D143" s="95">
        <f>F47*Árak!D47</f>
        <v>0</v>
      </c>
      <c r="E143" s="95">
        <f>H47*Árak!E47</f>
        <v>0</v>
      </c>
      <c r="F143" s="95">
        <f>J47*Árak!F47</f>
        <v>0</v>
      </c>
      <c r="G143" s="95">
        <f>L47*Árak!G47</f>
        <v>0</v>
      </c>
      <c r="H143" s="95">
        <f>C69*Árak!B82</f>
        <v>0</v>
      </c>
      <c r="I143" s="101"/>
      <c r="J143" s="95">
        <f>C88*Árak!B100</f>
        <v>0</v>
      </c>
      <c r="K143" s="101"/>
      <c r="L143" s="101"/>
      <c r="M143" s="101"/>
      <c r="N143" s="100"/>
      <c r="O143" s="101"/>
      <c r="P143" s="101"/>
      <c r="Q143" s="101"/>
      <c r="R143" s="101"/>
      <c r="S143" s="101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</row>
    <row r="144" spans="1:58" s="103" customFormat="1" ht="15" hidden="1">
      <c r="A144" s="102"/>
      <c r="B144" s="100" t="s">
        <v>68</v>
      </c>
      <c r="C144" s="95">
        <f>D49*Árak!C48</f>
        <v>0</v>
      </c>
      <c r="D144" s="95">
        <f>F49*Árak!D48</f>
        <v>0</v>
      </c>
      <c r="E144" s="95">
        <f>H49*Árak!E48</f>
        <v>0</v>
      </c>
      <c r="F144" s="95">
        <f>J49*Árak!F48</f>
        <v>0</v>
      </c>
      <c r="G144" s="95">
        <f>L49*Árak!G48</f>
        <v>0</v>
      </c>
      <c r="H144" s="95">
        <f>C70*Árak!B83</f>
        <v>0</v>
      </c>
      <c r="I144" s="101"/>
      <c r="J144" s="95">
        <f>C89*Árak!B101</f>
        <v>0</v>
      </c>
      <c r="K144" s="101"/>
      <c r="L144" s="101"/>
      <c r="M144" s="101"/>
      <c r="N144" s="100"/>
      <c r="O144" s="101"/>
      <c r="P144" s="101"/>
      <c r="Q144" s="101"/>
      <c r="R144" s="101"/>
      <c r="S144" s="101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</row>
    <row r="145" spans="1:58" s="103" customFormat="1" ht="15" hidden="1">
      <c r="A145" s="102"/>
      <c r="B145" s="100" t="s">
        <v>70</v>
      </c>
      <c r="C145" s="95">
        <f>D50*Árak!C53</f>
        <v>0</v>
      </c>
      <c r="D145" s="95">
        <f>F50*Árak!D53</f>
        <v>0</v>
      </c>
      <c r="E145" s="95">
        <f>H50*Árak!E53</f>
        <v>0</v>
      </c>
      <c r="F145" s="95">
        <f>J50*Árak!F53</f>
        <v>0</v>
      </c>
      <c r="G145" s="95">
        <f>L50*Árak!G53</f>
        <v>0</v>
      </c>
      <c r="H145" s="95" t="e">
        <f>C71*Árak!#REF!</f>
        <v>#REF!</v>
      </c>
      <c r="I145" s="101"/>
      <c r="J145" s="95">
        <f>C90*Árak!B102</f>
        <v>0</v>
      </c>
      <c r="K145" s="101"/>
      <c r="L145" s="101"/>
      <c r="M145" s="101"/>
      <c r="N145" s="100"/>
      <c r="O145" s="101"/>
      <c r="P145" s="101"/>
      <c r="Q145" s="101"/>
      <c r="R145" s="101"/>
      <c r="S145" s="101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</row>
    <row r="146" spans="1:58" s="103" customFormat="1" ht="15" hidden="1">
      <c r="A146" s="104"/>
      <c r="B146" s="100" t="s">
        <v>72</v>
      </c>
      <c r="C146" s="95">
        <f>D51*Árak!C54</f>
        <v>0</v>
      </c>
      <c r="D146" s="95">
        <f>F51*Árak!D54</f>
        <v>0</v>
      </c>
      <c r="E146" s="95">
        <f>H51*Árak!E54</f>
        <v>0</v>
      </c>
      <c r="F146" s="95">
        <f>J51*Árak!F54</f>
        <v>0</v>
      </c>
      <c r="G146" s="95">
        <f>L51*Árak!G54</f>
        <v>0</v>
      </c>
      <c r="H146" s="95" t="e">
        <f>C72*Árak!#REF!</f>
        <v>#REF!</v>
      </c>
      <c r="I146" s="101"/>
      <c r="J146" s="95">
        <f>C91*Árak!B103</f>
        <v>0</v>
      </c>
      <c r="K146" s="101"/>
      <c r="L146" s="101"/>
      <c r="M146" s="101"/>
      <c r="N146" s="100"/>
      <c r="O146" s="101"/>
      <c r="P146" s="101"/>
      <c r="Q146" s="101"/>
      <c r="R146" s="101"/>
      <c r="S146" s="101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</row>
    <row r="147" spans="1:58" s="103" customFormat="1" ht="15" hidden="1">
      <c r="A147" s="104"/>
      <c r="B147" s="100" t="s">
        <v>74</v>
      </c>
      <c r="C147" s="95">
        <f>D52*Árak!C55</f>
        <v>0</v>
      </c>
      <c r="D147" s="95">
        <f>F52*Árak!D55</f>
        <v>0</v>
      </c>
      <c r="E147" s="95">
        <f>H52*Árak!E55</f>
        <v>0</v>
      </c>
      <c r="F147" s="95">
        <f>J52*Árak!F55</f>
        <v>0</v>
      </c>
      <c r="G147" s="95">
        <f>L52*Árak!G55</f>
        <v>0</v>
      </c>
      <c r="H147" s="95">
        <f>C73*Árak!B84</f>
        <v>0</v>
      </c>
      <c r="I147" s="101"/>
      <c r="J147" s="95">
        <f>C92*Árak!B104</f>
        <v>0</v>
      </c>
      <c r="K147" s="101"/>
      <c r="L147" s="101"/>
      <c r="M147" s="101"/>
      <c r="N147" s="100"/>
      <c r="O147" s="101"/>
      <c r="P147" s="101"/>
      <c r="Q147" s="101"/>
      <c r="R147" s="101"/>
      <c r="S147" s="101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</row>
    <row r="148" spans="1:58" s="103" customFormat="1" ht="15" hidden="1">
      <c r="A148" s="104"/>
      <c r="B148" s="94" t="s">
        <v>76</v>
      </c>
      <c r="C148" s="95">
        <f>D53*Árak!C56</f>
        <v>0</v>
      </c>
      <c r="D148" s="95">
        <f>F53*Árak!D56</f>
        <v>0</v>
      </c>
      <c r="E148" s="95">
        <f>H53*Árak!E56</f>
        <v>0</v>
      </c>
      <c r="F148" s="95">
        <f>J53*Árak!F56</f>
        <v>0</v>
      </c>
      <c r="G148" s="95">
        <f>L53*Árak!G56</f>
        <v>0</v>
      </c>
      <c r="H148" s="95">
        <f>C74*Árak!B85</f>
        <v>0</v>
      </c>
      <c r="I148" s="101"/>
      <c r="J148" s="95">
        <f>C93*Árak!B105</f>
        <v>0</v>
      </c>
      <c r="K148" s="101"/>
      <c r="L148" s="101"/>
      <c r="M148" s="101"/>
      <c r="N148" s="100"/>
      <c r="O148" s="101"/>
      <c r="P148" s="101"/>
      <c r="Q148" s="101"/>
      <c r="R148" s="101"/>
      <c r="S148" s="101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</row>
    <row r="149" spans="1:58" s="103" customFormat="1" ht="15" hidden="1">
      <c r="A149" s="104"/>
      <c r="B149" s="94" t="s">
        <v>77</v>
      </c>
      <c r="C149" s="95">
        <f>D54*Árak!C57</f>
        <v>0</v>
      </c>
      <c r="D149" s="95">
        <f>F54*Árak!D57</f>
        <v>0</v>
      </c>
      <c r="E149" s="95">
        <f>H54*Árak!E57</f>
        <v>0</v>
      </c>
      <c r="F149" s="95">
        <f>J54*Árak!F57</f>
        <v>0</v>
      </c>
      <c r="G149" s="95">
        <f>L54*Árak!G57</f>
        <v>0</v>
      </c>
      <c r="H149" s="95">
        <f>C75*Árak!B86</f>
        <v>0</v>
      </c>
      <c r="I149" s="101"/>
      <c r="J149" s="95">
        <f>C94*Árak!B106</f>
        <v>0</v>
      </c>
      <c r="K149" s="101"/>
      <c r="L149" s="101"/>
      <c r="M149" s="101"/>
      <c r="N149" s="100"/>
      <c r="O149" s="101"/>
      <c r="P149" s="101"/>
      <c r="Q149" s="101"/>
      <c r="R149" s="101"/>
      <c r="S149" s="101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</row>
    <row r="150" spans="1:58" s="103" customFormat="1" ht="15" hidden="1">
      <c r="A150" s="104"/>
      <c r="B150" s="100" t="s">
        <v>79</v>
      </c>
      <c r="C150" s="95">
        <f>D55*Árak!C58</f>
        <v>0</v>
      </c>
      <c r="D150" s="95">
        <f>F55*Árak!D58</f>
        <v>0</v>
      </c>
      <c r="E150" s="95">
        <f>H55*Árak!E58</f>
        <v>0</v>
      </c>
      <c r="F150" s="95">
        <f>J55*Árak!F58</f>
        <v>0</v>
      </c>
      <c r="G150" s="95">
        <f>L55*Árak!G58</f>
        <v>0</v>
      </c>
      <c r="H150" s="95">
        <f>C76*Árak!B87</f>
        <v>0</v>
      </c>
      <c r="I150" s="101"/>
      <c r="J150" s="95">
        <f>C95*Árak!B107</f>
        <v>0</v>
      </c>
      <c r="K150" s="101"/>
      <c r="L150" s="101"/>
      <c r="M150" s="101"/>
      <c r="N150" s="100"/>
      <c r="O150" s="101"/>
      <c r="P150" s="101"/>
      <c r="Q150" s="101"/>
      <c r="R150" s="101"/>
      <c r="S150" s="101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</row>
    <row r="151" spans="1:58" s="103" customFormat="1" ht="15" hidden="1">
      <c r="A151" s="104"/>
      <c r="B151" s="100" t="s">
        <v>81</v>
      </c>
      <c r="C151" s="95">
        <f>D56*Árak!C59</f>
        <v>0</v>
      </c>
      <c r="D151" s="95">
        <f>F56*Árak!D59</f>
        <v>0</v>
      </c>
      <c r="E151" s="95">
        <f>H56*Árak!E59</f>
        <v>0</v>
      </c>
      <c r="F151" s="95">
        <f>J56*Árak!F59</f>
        <v>0</v>
      </c>
      <c r="G151" s="95">
        <f>L56*Árak!G59</f>
        <v>0</v>
      </c>
      <c r="H151" s="95">
        <f>C77*Árak!B88</f>
        <v>0</v>
      </c>
      <c r="I151" s="101"/>
      <c r="J151" s="95">
        <f>C96*Árak!B108</f>
        <v>0</v>
      </c>
      <c r="K151" s="101"/>
      <c r="L151" s="101"/>
      <c r="M151" s="101"/>
      <c r="N151" s="100"/>
      <c r="O151" s="101"/>
      <c r="P151" s="101"/>
      <c r="Q151" s="101"/>
      <c r="R151" s="101"/>
      <c r="S151" s="101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</row>
    <row r="152" spans="1:58" s="103" customFormat="1" ht="15" hidden="1">
      <c r="A152" s="104"/>
      <c r="B152" s="94" t="s">
        <v>83</v>
      </c>
      <c r="C152" s="95">
        <f>D57*Árak!C60</f>
        <v>0</v>
      </c>
      <c r="D152" s="95">
        <f>F57*Árak!D60</f>
        <v>0</v>
      </c>
      <c r="E152" s="95">
        <f>H57*Árak!E60</f>
        <v>0</v>
      </c>
      <c r="F152" s="95">
        <f>J57*Árak!F60</f>
        <v>0</v>
      </c>
      <c r="G152" s="95">
        <f>L57*Árak!G60</f>
        <v>0</v>
      </c>
      <c r="H152" s="95">
        <f>C78*Árak!B89</f>
        <v>0</v>
      </c>
      <c r="I152" s="101"/>
      <c r="J152" s="95">
        <f>C97*Árak!B109</f>
        <v>0</v>
      </c>
      <c r="K152" s="101"/>
      <c r="L152" s="101"/>
      <c r="M152" s="101"/>
      <c r="N152" s="100"/>
      <c r="O152" s="101"/>
      <c r="P152" s="101"/>
      <c r="Q152" s="101"/>
      <c r="R152" s="101"/>
      <c r="S152" s="101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</row>
    <row r="153" spans="1:58" s="103" customFormat="1" ht="15" hidden="1">
      <c r="A153" s="104"/>
      <c r="B153" s="94" t="s">
        <v>84</v>
      </c>
      <c r="C153" s="95" t="e">
        <f>D58*Árak!#REF!</f>
        <v>#REF!</v>
      </c>
      <c r="D153" s="95" t="e">
        <f>F58*Árak!#REF!</f>
        <v>#REF!</v>
      </c>
      <c r="E153" s="95" t="e">
        <f>H58*Árak!#REF!</f>
        <v>#REF!</v>
      </c>
      <c r="F153" s="95" t="e">
        <f>J58*Árak!#REF!</f>
        <v>#REF!</v>
      </c>
      <c r="G153" s="95" t="e">
        <f>L58*Árak!#REF!</f>
        <v>#REF!</v>
      </c>
      <c r="H153" s="95">
        <f>C79*Árak!B90</f>
        <v>0</v>
      </c>
      <c r="I153" s="101"/>
      <c r="J153" s="95">
        <f>C98*Árak!B110</f>
        <v>0</v>
      </c>
      <c r="K153" s="101"/>
      <c r="L153" s="101"/>
      <c r="M153" s="101"/>
      <c r="N153" s="100"/>
      <c r="O153" s="101"/>
      <c r="P153" s="101"/>
      <c r="Q153" s="101"/>
      <c r="R153" s="101"/>
      <c r="S153" s="101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</row>
    <row r="154" spans="1:58" s="103" customFormat="1" ht="15" hidden="1">
      <c r="A154" s="104"/>
      <c r="B154" s="94" t="s">
        <v>86</v>
      </c>
      <c r="C154" s="95">
        <f>D59*Árak!C61</f>
        <v>0</v>
      </c>
      <c r="D154" s="95">
        <f>F59*Árak!D61</f>
        <v>0</v>
      </c>
      <c r="E154" s="95">
        <f>H59*Árak!E61</f>
        <v>0</v>
      </c>
      <c r="F154" s="95">
        <f>J59*Árak!F61</f>
        <v>0</v>
      </c>
      <c r="G154" s="95">
        <f>L59*Árak!G61</f>
        <v>0</v>
      </c>
      <c r="H154" s="95">
        <f>C80*Árak!B91</f>
        <v>0</v>
      </c>
      <c r="I154" s="101"/>
      <c r="J154" s="95">
        <f>C99*Árak!B111</f>
        <v>0</v>
      </c>
      <c r="K154" s="101"/>
      <c r="L154" s="101"/>
      <c r="M154" s="101"/>
      <c r="N154" s="100"/>
      <c r="O154" s="101"/>
      <c r="P154" s="101"/>
      <c r="Q154" s="101"/>
      <c r="R154" s="101"/>
      <c r="S154" s="101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</row>
    <row r="155" spans="1:58" s="103" customFormat="1" ht="15" hidden="1">
      <c r="A155" s="104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104"/>
      <c r="O155" s="81"/>
      <c r="P155" s="81"/>
      <c r="Q155" s="105"/>
      <c r="R155" s="105"/>
      <c r="S155" s="105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</row>
    <row r="156" spans="1:58" s="103" customFormat="1" ht="15" hidden="1">
      <c r="A156" s="104"/>
      <c r="B156" s="81"/>
      <c r="C156" s="81" t="e">
        <f>SUM(C102:C154)</f>
        <v>#VALUE!</v>
      </c>
      <c r="D156" s="81" t="e">
        <f aca="true" t="shared" si="0" ref="D156:J156">SUM(D102:D154)</f>
        <v>#VALUE!</v>
      </c>
      <c r="E156" s="81" t="e">
        <f t="shared" si="0"/>
        <v>#VALUE!</v>
      </c>
      <c r="F156" s="81" t="e">
        <f t="shared" si="0"/>
        <v>#VALUE!</v>
      </c>
      <c r="G156" s="81" t="e">
        <f t="shared" si="0"/>
        <v>#VALUE!</v>
      </c>
      <c r="H156" s="81" t="e">
        <f t="shared" si="0"/>
        <v>#REF!</v>
      </c>
      <c r="I156" s="81">
        <f t="shared" si="0"/>
        <v>0</v>
      </c>
      <c r="J156" s="81" t="e">
        <f t="shared" si="0"/>
        <v>#REF!</v>
      </c>
      <c r="K156" s="81"/>
      <c r="L156" s="81"/>
      <c r="M156" s="81"/>
      <c r="N156" s="104"/>
      <c r="O156" s="81"/>
      <c r="P156" s="81"/>
      <c r="Q156" s="105"/>
      <c r="R156" s="105"/>
      <c r="S156" s="105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</row>
    <row r="157" spans="1:58" s="103" customFormat="1" ht="15" hidden="1">
      <c r="A157" s="104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104"/>
      <c r="O157" s="81"/>
      <c r="P157" s="81"/>
      <c r="Q157" s="105"/>
      <c r="R157" s="105"/>
      <c r="S157" s="105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</row>
    <row r="158" spans="1:58" s="103" customFormat="1" ht="15" hidden="1">
      <c r="A158" s="104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104"/>
      <c r="O158" s="81"/>
      <c r="P158" s="81"/>
      <c r="Q158" s="105"/>
      <c r="R158" s="105"/>
      <c r="S158" s="105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</row>
    <row r="159" spans="1:58" s="103" customFormat="1" ht="15" hidden="1">
      <c r="A159" s="104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104"/>
      <c r="O159" s="81"/>
      <c r="P159" s="81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</row>
    <row r="160" spans="1:58" s="103" customFormat="1" ht="15" hidden="1">
      <c r="A160" s="104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104"/>
      <c r="O160" s="81"/>
      <c r="P160" s="81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</row>
    <row r="161" spans="1:58" s="103" customFormat="1" ht="15" hidden="1">
      <c r="A161" s="104"/>
      <c r="B161" s="81"/>
      <c r="C161" s="81"/>
      <c r="D161" s="81"/>
      <c r="E161" s="81"/>
      <c r="F161" s="81"/>
      <c r="G161" s="81" t="e">
        <f>SUM(C156:J156)</f>
        <v>#VALUE!</v>
      </c>
      <c r="H161" s="81"/>
      <c r="I161" s="81"/>
      <c r="J161" s="81"/>
      <c r="K161" s="81"/>
      <c r="L161" s="81"/>
      <c r="M161" s="81"/>
      <c r="N161" s="104"/>
      <c r="O161" s="81"/>
      <c r="P161" s="81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</row>
    <row r="162" spans="1:58" s="103" customFormat="1" ht="15" hidden="1">
      <c r="A162" s="104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104"/>
      <c r="O162" s="81"/>
      <c r="P162" s="81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</row>
    <row r="163" spans="1:58" s="103" customFormat="1" ht="15" hidden="1">
      <c r="A163" s="104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104"/>
      <c r="O163" s="81"/>
      <c r="P163" s="81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</row>
    <row r="164" spans="1:58" s="103" customFormat="1" ht="15" hidden="1">
      <c r="A164" s="104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104"/>
      <c r="O164" s="81"/>
      <c r="P164" s="81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</row>
    <row r="165" spans="1:58" s="103" customFormat="1" ht="15" hidden="1">
      <c r="A165" s="104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104"/>
      <c r="O165" s="81"/>
      <c r="P165" s="81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</row>
    <row r="166" spans="1:58" s="103" customFormat="1" ht="15" hidden="1">
      <c r="A166" s="104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104"/>
      <c r="O166" s="81"/>
      <c r="P166" s="81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</row>
    <row r="167" spans="1:58" s="103" customFormat="1" ht="15" hidden="1">
      <c r="A167" s="104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104"/>
      <c r="O167" s="81"/>
      <c r="P167" s="81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</row>
    <row r="168" spans="1:58" s="103" customFormat="1" ht="15" hidden="1">
      <c r="A168" s="104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104"/>
      <c r="O168" s="81"/>
      <c r="P168" s="81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</row>
    <row r="169" spans="1:58" s="103" customFormat="1" ht="15" hidden="1">
      <c r="A169" s="104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104"/>
      <c r="O169" s="81"/>
      <c r="P169" s="81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</row>
    <row r="170" spans="1:58" s="103" customFormat="1" ht="15" hidden="1">
      <c r="A170" s="104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104"/>
      <c r="O170" s="81"/>
      <c r="P170" s="81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</row>
    <row r="171" spans="1:58" s="103" customFormat="1" ht="15" hidden="1">
      <c r="A171" s="104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104"/>
      <c r="O171" s="81"/>
      <c r="P171" s="81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</row>
    <row r="172" spans="1:58" s="103" customFormat="1" ht="15" hidden="1">
      <c r="A172" s="104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104"/>
      <c r="O172" s="81"/>
      <c r="P172" s="81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</row>
    <row r="173" spans="1:58" s="103" customFormat="1" ht="15" hidden="1">
      <c r="A173" s="104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104"/>
      <c r="O173" s="81"/>
      <c r="P173" s="81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</row>
    <row r="174" spans="1:58" s="103" customFormat="1" ht="15" hidden="1">
      <c r="A174" s="104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104"/>
      <c r="O174" s="81"/>
      <c r="P174" s="81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</row>
    <row r="175" spans="1:58" s="103" customFormat="1" ht="15" hidden="1">
      <c r="A175" s="104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104"/>
      <c r="O175" s="81"/>
      <c r="P175" s="81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</row>
    <row r="176" spans="1:58" s="103" customFormat="1" ht="15" hidden="1">
      <c r="A176" s="104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104"/>
      <c r="O176" s="81"/>
      <c r="P176" s="81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</row>
    <row r="177" spans="1:58" s="103" customFormat="1" ht="15" hidden="1">
      <c r="A177" s="104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104"/>
      <c r="O177" s="81"/>
      <c r="P177" s="81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</row>
    <row r="178" spans="1:58" s="103" customFormat="1" ht="15" hidden="1">
      <c r="A178" s="104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104"/>
      <c r="O178" s="81"/>
      <c r="P178" s="81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</row>
    <row r="179" spans="1:58" s="103" customFormat="1" ht="15">
      <c r="A179" s="104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104"/>
      <c r="O179" s="81"/>
      <c r="P179" s="81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</row>
    <row r="180" spans="1:58" s="103" customFormat="1" ht="15">
      <c r="A180" s="106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6"/>
      <c r="O180" s="105"/>
      <c r="P180" s="105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</row>
    <row r="181" spans="1:58" s="103" customFormat="1" ht="15">
      <c r="A181" s="106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6"/>
      <c r="O181" s="105"/>
      <c r="P181" s="105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</row>
    <row r="182" spans="1:58" s="103" customFormat="1" ht="15">
      <c r="A182" s="106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6"/>
      <c r="O182" s="105"/>
      <c r="P182" s="105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</row>
    <row r="183" spans="1:58" s="103" customFormat="1" ht="15">
      <c r="A183" s="106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6"/>
      <c r="O183" s="105"/>
      <c r="P183" s="105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</row>
    <row r="184" spans="1:58" s="103" customFormat="1" ht="15">
      <c r="A184" s="106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6"/>
      <c r="O184" s="105"/>
      <c r="P184" s="105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</row>
    <row r="185" spans="1:58" s="103" customFormat="1" ht="15">
      <c r="A185" s="106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6"/>
      <c r="O185" s="105"/>
      <c r="P185" s="105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</row>
    <row r="186" spans="1:58" s="103" customFormat="1" ht="15">
      <c r="A186" s="106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6"/>
      <c r="O186" s="105"/>
      <c r="P186" s="105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</row>
    <row r="187" spans="1:58" s="103" customFormat="1" ht="15">
      <c r="A187" s="106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6"/>
      <c r="O187" s="105"/>
      <c r="P187" s="105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</row>
    <row r="188" spans="1:58" s="103" customFormat="1" ht="15">
      <c r="A188" s="106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6"/>
      <c r="O188" s="105"/>
      <c r="P188" s="105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</row>
    <row r="189" spans="1:58" s="103" customFormat="1" ht="15">
      <c r="A189" s="106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6"/>
      <c r="O189" s="105"/>
      <c r="P189" s="105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</row>
    <row r="190" spans="1:58" s="103" customFormat="1" ht="15">
      <c r="A190" s="106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6"/>
      <c r="O190" s="105"/>
      <c r="P190" s="105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</row>
    <row r="191" spans="1:58" s="103" customFormat="1" ht="15">
      <c r="A191" s="106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6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</row>
    <row r="192" spans="1:58" s="103" customFormat="1" ht="15">
      <c r="A192" s="106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6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</row>
    <row r="193" spans="1:58" s="103" customFormat="1" ht="15">
      <c r="A193" s="106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6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</row>
    <row r="194" spans="1:58" s="103" customFormat="1" ht="15">
      <c r="A194" s="106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6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</row>
    <row r="195" spans="1:58" s="103" customFormat="1" ht="15">
      <c r="A195" s="106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6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</row>
    <row r="196" spans="1:58" s="103" customFormat="1" ht="15">
      <c r="A196" s="106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6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</row>
    <row r="197" spans="1:58" s="103" customFormat="1" ht="15">
      <c r="A197" s="106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6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</row>
    <row r="198" spans="1:58" s="103" customFormat="1" ht="15">
      <c r="A198" s="106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6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</row>
    <row r="199" spans="1:58" s="103" customFormat="1" ht="15">
      <c r="A199" s="106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6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</row>
    <row r="200" spans="1:58" s="103" customFormat="1" ht="15">
      <c r="A200" s="106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6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</row>
    <row r="201" spans="1:58" s="103" customFormat="1" ht="15">
      <c r="A201" s="106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6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</row>
    <row r="202" spans="1:58" s="103" customFormat="1" ht="15">
      <c r="A202" s="106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6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</row>
    <row r="203" spans="1:58" s="103" customFormat="1" ht="15">
      <c r="A203" s="106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6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</row>
    <row r="204" spans="1:58" s="103" customFormat="1" ht="15">
      <c r="A204" s="106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6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</row>
    <row r="205" spans="1:58" s="103" customFormat="1" ht="15">
      <c r="A205" s="106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6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</row>
    <row r="206" spans="1:58" s="103" customFormat="1" ht="15">
      <c r="A206" s="106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6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</row>
    <row r="207" spans="1:58" s="103" customFormat="1" ht="15">
      <c r="A207" s="106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6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</row>
    <row r="208" spans="1:58" s="103" customFormat="1" ht="15">
      <c r="A208" s="106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6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</row>
    <row r="209" spans="1:58" s="103" customFormat="1" ht="15">
      <c r="A209" s="106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6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</row>
    <row r="210" spans="1:58" s="103" customFormat="1" ht="15">
      <c r="A210" s="106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6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</row>
    <row r="211" spans="1:58" s="103" customFormat="1" ht="15">
      <c r="A211" s="106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6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</row>
    <row r="212" spans="1:58" s="103" customFormat="1" ht="15">
      <c r="A212" s="106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6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</row>
    <row r="213" spans="1:58" s="103" customFormat="1" ht="15">
      <c r="A213" s="106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6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</row>
    <row r="214" spans="1:58" s="103" customFormat="1" ht="15">
      <c r="A214" s="106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6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</row>
    <row r="215" spans="1:58" s="103" customFormat="1" ht="15">
      <c r="A215" s="106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6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</row>
    <row r="216" spans="1:58" s="103" customFormat="1" ht="15">
      <c r="A216" s="106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6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</row>
    <row r="217" spans="1:58" s="103" customFormat="1" ht="15">
      <c r="A217" s="106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6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</row>
    <row r="218" spans="1:58" s="103" customFormat="1" ht="15">
      <c r="A218" s="106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6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</row>
    <row r="219" spans="1:58" s="103" customFormat="1" ht="15">
      <c r="A219" s="106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6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</row>
    <row r="220" spans="1:58" s="103" customFormat="1" ht="15">
      <c r="A220" s="106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6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</row>
    <row r="221" spans="1:58" s="103" customFormat="1" ht="15">
      <c r="A221" s="106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6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</row>
    <row r="222" spans="1:14" s="103" customFormat="1" ht="12.75">
      <c r="A222" s="106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6"/>
    </row>
    <row r="223" spans="1:14" s="103" customFormat="1" ht="12.75">
      <c r="A223" s="106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6"/>
    </row>
    <row r="224" spans="1:14" s="103" customFormat="1" ht="12.75">
      <c r="A224" s="106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6"/>
    </row>
    <row r="225" spans="1:14" s="103" customFormat="1" ht="12.75">
      <c r="A225" s="106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6"/>
    </row>
    <row r="226" spans="1:14" s="103" customFormat="1" ht="12.75">
      <c r="A226" s="106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6"/>
    </row>
    <row r="227" spans="1:14" s="103" customFormat="1" ht="12.75">
      <c r="A227" s="106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6"/>
    </row>
    <row r="228" spans="1:14" s="103" customFormat="1" ht="12.75">
      <c r="A228" s="106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6"/>
    </row>
    <row r="229" spans="1:14" s="103" customFormat="1" ht="12.75">
      <c r="A229" s="106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6"/>
    </row>
    <row r="230" spans="1:14" s="103" customFormat="1" ht="12.75">
      <c r="A230" s="106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6"/>
    </row>
    <row r="231" spans="1:14" s="103" customFormat="1" ht="12.75">
      <c r="A231" s="106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6"/>
    </row>
    <row r="232" spans="1:14" s="103" customFormat="1" ht="12.75">
      <c r="A232" s="106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6"/>
    </row>
    <row r="233" spans="1:14" s="103" customFormat="1" ht="12.75">
      <c r="A233" s="106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6"/>
    </row>
    <row r="234" spans="1:14" s="103" customFormat="1" ht="12.75">
      <c r="A234" s="106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6"/>
    </row>
    <row r="235" spans="1:14" s="103" customFormat="1" ht="12.75">
      <c r="A235" s="106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6"/>
    </row>
    <row r="236" spans="1:14" s="103" customFormat="1" ht="12.75">
      <c r="A236" s="106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6"/>
    </row>
    <row r="237" spans="1:14" s="103" customFormat="1" ht="12.75">
      <c r="A237" s="106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6"/>
    </row>
    <row r="238" spans="1:14" s="103" customFormat="1" ht="12.75">
      <c r="A238" s="106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6"/>
    </row>
    <row r="239" spans="1:14" s="103" customFormat="1" ht="12.75">
      <c r="A239" s="106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6"/>
    </row>
    <row r="240" spans="1:14" s="103" customFormat="1" ht="12.75">
      <c r="A240" s="106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6"/>
    </row>
    <row r="241" spans="1:14" s="103" customFormat="1" ht="12.75">
      <c r="A241" s="106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6"/>
    </row>
    <row r="242" spans="1:14" s="103" customFormat="1" ht="12.75">
      <c r="A242" s="106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6"/>
    </row>
    <row r="243" spans="1:14" s="103" customFormat="1" ht="12.75">
      <c r="A243" s="106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6"/>
    </row>
    <row r="244" spans="1:14" s="103" customFormat="1" ht="12.75">
      <c r="A244" s="106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6"/>
    </row>
    <row r="245" spans="1:14" s="103" customFormat="1" ht="12.75">
      <c r="A245" s="106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6"/>
    </row>
    <row r="246" spans="1:14" s="103" customFormat="1" ht="12.75">
      <c r="A246" s="106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6"/>
    </row>
    <row r="247" spans="1:14" s="103" customFormat="1" ht="12.75">
      <c r="A247" s="106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6"/>
    </row>
    <row r="248" spans="1:14" s="103" customFormat="1" ht="12.75">
      <c r="A248" s="106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6"/>
    </row>
    <row r="249" spans="1:14" s="103" customFormat="1" ht="12.75">
      <c r="A249" s="106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6"/>
    </row>
    <row r="250" spans="1:14" s="103" customFormat="1" ht="12.75">
      <c r="A250" s="106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6"/>
    </row>
    <row r="251" spans="1:14" s="103" customFormat="1" ht="12.75">
      <c r="A251" s="106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6"/>
    </row>
    <row r="252" spans="1:14" s="103" customFormat="1" ht="12.75">
      <c r="A252" s="106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6"/>
    </row>
    <row r="253" spans="1:14" s="103" customFormat="1" ht="12.75">
      <c r="A253" s="106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6"/>
    </row>
    <row r="254" spans="1:14" s="103" customFormat="1" ht="12.75">
      <c r="A254" s="106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6"/>
    </row>
    <row r="255" spans="1:14" s="103" customFormat="1" ht="12.75">
      <c r="A255" s="106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6"/>
    </row>
    <row r="256" spans="1:14" s="103" customFormat="1" ht="12.75">
      <c r="A256" s="106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6"/>
    </row>
    <row r="257" spans="1:14" s="103" customFormat="1" ht="12.75">
      <c r="A257" s="106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6"/>
    </row>
    <row r="258" spans="1:14" s="103" customFormat="1" ht="12.75">
      <c r="A258" s="106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6"/>
    </row>
    <row r="259" spans="1:14" s="103" customFormat="1" ht="12.75">
      <c r="A259" s="106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6"/>
    </row>
    <row r="260" spans="1:14" s="103" customFormat="1" ht="12.75">
      <c r="A260" s="106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6"/>
    </row>
    <row r="261" spans="1:14" s="103" customFormat="1" ht="12.75">
      <c r="A261" s="106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6"/>
    </row>
    <row r="262" spans="1:14" s="103" customFormat="1" ht="12.75">
      <c r="A262" s="106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6"/>
    </row>
    <row r="263" spans="1:14" s="103" customFormat="1" ht="12.75">
      <c r="A263" s="106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6"/>
    </row>
    <row r="264" spans="1:14" s="103" customFormat="1" ht="12.75">
      <c r="A264" s="106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6"/>
    </row>
    <row r="265" spans="1:14" s="103" customFormat="1" ht="12.75">
      <c r="A265" s="106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6"/>
    </row>
    <row r="266" spans="1:14" s="103" customFormat="1" ht="12.75">
      <c r="A266" s="106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6"/>
    </row>
    <row r="267" spans="1:14" s="103" customFormat="1" ht="12.75">
      <c r="A267" s="106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6"/>
    </row>
    <row r="268" spans="1:14" s="103" customFormat="1" ht="12.75">
      <c r="A268" s="106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6"/>
    </row>
    <row r="269" spans="1:14" s="103" customFormat="1" ht="12.75">
      <c r="A269" s="106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6"/>
    </row>
    <row r="270" spans="1:14" s="103" customFormat="1" ht="12.75">
      <c r="A270" s="106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6"/>
    </row>
    <row r="271" spans="1:14" s="103" customFormat="1" ht="12.75">
      <c r="A271" s="106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6"/>
    </row>
    <row r="272" spans="1:14" s="103" customFormat="1" ht="12.75">
      <c r="A272" s="106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6"/>
    </row>
    <row r="273" spans="1:14" s="103" customFormat="1" ht="12.75">
      <c r="A273" s="106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6"/>
    </row>
    <row r="274" spans="1:14" s="103" customFormat="1" ht="12.75">
      <c r="A274" s="106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6"/>
    </row>
    <row r="275" spans="1:14" s="103" customFormat="1" ht="12.75">
      <c r="A275" s="106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6"/>
    </row>
    <row r="276" spans="1:14" s="103" customFormat="1" ht="12.75">
      <c r="A276" s="106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6"/>
    </row>
    <row r="277" spans="1:14" s="103" customFormat="1" ht="12.75">
      <c r="A277" s="106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6"/>
    </row>
    <row r="278" spans="1:14" s="103" customFormat="1" ht="12.75">
      <c r="A278" s="106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6"/>
    </row>
    <row r="279" spans="1:14" s="103" customFormat="1" ht="12.75">
      <c r="A279" s="106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6"/>
    </row>
    <row r="280" spans="1:14" s="103" customFormat="1" ht="12.75">
      <c r="A280" s="106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6"/>
    </row>
    <row r="281" spans="1:14" s="103" customFormat="1" ht="12.75">
      <c r="A281" s="106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6"/>
    </row>
    <row r="282" spans="1:14" s="103" customFormat="1" ht="12.75">
      <c r="A282" s="106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6"/>
    </row>
    <row r="283" spans="1:14" s="103" customFormat="1" ht="12.75">
      <c r="A283" s="106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6"/>
    </row>
    <row r="284" spans="1:14" s="103" customFormat="1" ht="12.75">
      <c r="A284" s="106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6"/>
    </row>
    <row r="285" spans="1:14" s="103" customFormat="1" ht="12.75">
      <c r="A285" s="106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6"/>
    </row>
    <row r="286" spans="1:14" s="103" customFormat="1" ht="12.75">
      <c r="A286" s="106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6"/>
    </row>
    <row r="287" spans="1:14" s="103" customFormat="1" ht="12.75">
      <c r="A287" s="106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6"/>
    </row>
    <row r="288" spans="1:14" s="103" customFormat="1" ht="12.75">
      <c r="A288" s="106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6"/>
    </row>
    <row r="289" spans="1:14" s="103" customFormat="1" ht="12.75">
      <c r="A289" s="106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6"/>
    </row>
  </sheetData>
  <sheetProtection selectLockedCells="1" selectUnlockedCells="1"/>
  <mergeCells count="71">
    <mergeCell ref="B19:C19"/>
    <mergeCell ref="A1:Q1"/>
    <mergeCell ref="L2:M2"/>
    <mergeCell ref="N2:O2"/>
    <mergeCell ref="P2:Q2"/>
    <mergeCell ref="D2:E2"/>
    <mergeCell ref="F2:G2"/>
    <mergeCell ref="H2:I2"/>
    <mergeCell ref="J2:K2"/>
    <mergeCell ref="B9:C9"/>
    <mergeCell ref="B53:C53"/>
    <mergeCell ref="B51:C51"/>
    <mergeCell ref="B10:C10"/>
    <mergeCell ref="B11:C11"/>
    <mergeCell ref="B12:C12"/>
    <mergeCell ref="B15:C15"/>
    <mergeCell ref="B13:C13"/>
    <mergeCell ref="B26:C26"/>
    <mergeCell ref="B16:C16"/>
    <mergeCell ref="B18:C18"/>
    <mergeCell ref="B2:C2"/>
    <mergeCell ref="B6:C6"/>
    <mergeCell ref="B3:C3"/>
    <mergeCell ref="B4:C4"/>
    <mergeCell ref="B5:C5"/>
    <mergeCell ref="B8:C8"/>
    <mergeCell ref="B44:C44"/>
    <mergeCell ref="B27:C27"/>
    <mergeCell ref="B42:C42"/>
    <mergeCell ref="B43:C43"/>
    <mergeCell ref="B41:C41"/>
    <mergeCell ref="B48:C48"/>
    <mergeCell ref="B34:C34"/>
    <mergeCell ref="B35:C35"/>
    <mergeCell ref="B57:C57"/>
    <mergeCell ref="B58:C58"/>
    <mergeCell ref="B66:C66"/>
    <mergeCell ref="B67:C67"/>
    <mergeCell ref="B45:C45"/>
    <mergeCell ref="B36:C36"/>
    <mergeCell ref="B37:C37"/>
    <mergeCell ref="B38:C38"/>
    <mergeCell ref="B46:C46"/>
    <mergeCell ref="B52:C52"/>
    <mergeCell ref="A69:C69"/>
    <mergeCell ref="D69:M69"/>
    <mergeCell ref="A70:C70"/>
    <mergeCell ref="D70:M70"/>
    <mergeCell ref="B65:C65"/>
    <mergeCell ref="B59:C59"/>
    <mergeCell ref="B63:C63"/>
    <mergeCell ref="B64:C64"/>
    <mergeCell ref="B68:C68"/>
    <mergeCell ref="B74:C74"/>
    <mergeCell ref="D74:M74"/>
    <mergeCell ref="A71:C71"/>
    <mergeCell ref="D71:M71"/>
    <mergeCell ref="B72:C72"/>
    <mergeCell ref="D72:M72"/>
    <mergeCell ref="B73:C73"/>
    <mergeCell ref="D73:M73"/>
    <mergeCell ref="B54:C54"/>
    <mergeCell ref="B61:C61"/>
    <mergeCell ref="B62:C62"/>
    <mergeCell ref="B17:C17"/>
    <mergeCell ref="B21:C21"/>
    <mergeCell ref="B23:C23"/>
    <mergeCell ref="B25:C25"/>
    <mergeCell ref="B32:C32"/>
    <mergeCell ref="B33:C33"/>
    <mergeCell ref="B56:C56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tabSelected="1" view="pageBreakPreview" zoomScaleNormal="115" zoomScaleSheetLayoutView="100" zoomScalePageLayoutView="0" workbookViewId="0" topLeftCell="A52">
      <selection activeCell="D68" sqref="D68"/>
    </sheetView>
  </sheetViews>
  <sheetFormatPr defaultColWidth="9.140625" defaultRowHeight="12.75"/>
  <cols>
    <col min="1" max="1" width="6.140625" style="0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7.140625" style="0" customWidth="1"/>
    <col min="11" max="13" width="9.140625" style="0" hidden="1" customWidth="1"/>
    <col min="14" max="14" width="9.28125" style="0" hidden="1" customWidth="1"/>
    <col min="15" max="19" width="9.140625" style="0" hidden="1" customWidth="1"/>
    <col min="20" max="28" width="9.140625" style="0" customWidth="1"/>
  </cols>
  <sheetData>
    <row r="1" spans="1:13" ht="25.5" customHeight="1" thickBot="1">
      <c r="A1" s="402" t="str">
        <f>Étlap!A2</f>
        <v>16. hét</v>
      </c>
      <c r="B1" s="403"/>
      <c r="C1" s="260" t="s">
        <v>91</v>
      </c>
      <c r="D1" s="260" t="s">
        <v>92</v>
      </c>
      <c r="E1" s="260" t="s">
        <v>93</v>
      </c>
      <c r="F1" s="260" t="s">
        <v>94</v>
      </c>
      <c r="G1" s="260" t="s">
        <v>95</v>
      </c>
      <c r="H1" s="260" t="s">
        <v>96</v>
      </c>
      <c r="I1" s="260" t="s">
        <v>97</v>
      </c>
      <c r="J1" s="261"/>
      <c r="K1" s="107"/>
      <c r="L1" s="107"/>
      <c r="M1" s="107"/>
    </row>
    <row r="2" spans="1:19" ht="12" customHeight="1" thickBot="1">
      <c r="A2" s="266" t="s">
        <v>544</v>
      </c>
      <c r="B2" s="110">
        <v>11250</v>
      </c>
      <c r="C2" s="111">
        <v>2775</v>
      </c>
      <c r="D2" s="111">
        <v>2435</v>
      </c>
      <c r="E2" s="111">
        <v>2520</v>
      </c>
      <c r="F2" s="112">
        <v>2710</v>
      </c>
      <c r="G2" s="124">
        <v>2560</v>
      </c>
      <c r="H2" s="252"/>
      <c r="I2" s="267"/>
      <c r="J2" s="265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" customHeight="1">
      <c r="A3" s="262" t="s">
        <v>0</v>
      </c>
      <c r="B3" s="263"/>
      <c r="C3" s="108">
        <v>265</v>
      </c>
      <c r="D3" s="108">
        <v>265</v>
      </c>
      <c r="E3" s="108">
        <v>265</v>
      </c>
      <c r="F3" s="109">
        <v>265</v>
      </c>
      <c r="G3" s="124">
        <v>265</v>
      </c>
      <c r="H3" s="252"/>
      <c r="I3" s="264"/>
      <c r="J3" s="265" t="str">
        <f>A3</f>
        <v>RE1</v>
      </c>
      <c r="K3" s="107"/>
      <c r="L3" s="107"/>
      <c r="M3" s="107" t="e">
        <f>+C3*'[1]Megrendelőlap'!#REF!</f>
        <v>#REF!</v>
      </c>
      <c r="N3" s="107" t="e">
        <f>+D3*'[1]Megrendelőlap'!#REF!</f>
        <v>#REF!</v>
      </c>
      <c r="O3" s="107" t="e">
        <f>+E3*'[1]Megrendelőlap'!#REF!</f>
        <v>#REF!</v>
      </c>
      <c r="P3" s="107" t="e">
        <f>+F3*'[1]Megrendelőlap'!#REF!</f>
        <v>#REF!</v>
      </c>
      <c r="Q3" s="107" t="e">
        <f>+G3*'[1]Megrendelőlap'!#REF!</f>
        <v>#REF!</v>
      </c>
      <c r="R3" s="107" t="e">
        <f>+H3*'[1]Megrendelőlap'!#REF!</f>
        <v>#REF!</v>
      </c>
      <c r="S3" s="107" t="e">
        <f>+I3*'[1]Megrendelőlap'!#REF!</f>
        <v>#REF!</v>
      </c>
    </row>
    <row r="4" spans="1:19" ht="12" customHeight="1">
      <c r="A4" s="266" t="s">
        <v>5</v>
      </c>
      <c r="B4" s="110"/>
      <c r="C4" s="111">
        <v>305</v>
      </c>
      <c r="D4" s="111">
        <v>295</v>
      </c>
      <c r="E4" s="111">
        <v>320</v>
      </c>
      <c r="F4" s="112">
        <v>285</v>
      </c>
      <c r="G4" s="124">
        <v>355</v>
      </c>
      <c r="H4" s="252"/>
      <c r="I4" s="267"/>
      <c r="J4" s="265" t="str">
        <f aca="true" t="shared" si="0" ref="J4:J67">A4</f>
        <v>RE2</v>
      </c>
      <c r="K4" s="107"/>
      <c r="L4" s="107"/>
      <c r="M4" s="107" t="e">
        <f>+C4*'[1]Megrendelőlap'!#REF!</f>
        <v>#REF!</v>
      </c>
      <c r="N4" s="107" t="e">
        <f>+D4*'[1]Megrendelőlap'!#REF!</f>
        <v>#REF!</v>
      </c>
      <c r="O4" s="107" t="e">
        <f>+E4*'[1]Megrendelőlap'!#REF!</f>
        <v>#REF!</v>
      </c>
      <c r="P4" s="107" t="e">
        <f>+F4*'[1]Megrendelőlap'!#REF!</f>
        <v>#REF!</v>
      </c>
      <c r="Q4" s="107" t="e">
        <f>+G4*'[1]Megrendelőlap'!#REF!</f>
        <v>#REF!</v>
      </c>
      <c r="R4" s="107" t="e">
        <f>+H4*'[1]Megrendelőlap'!#REF!</f>
        <v>#REF!</v>
      </c>
      <c r="S4" s="107" t="e">
        <f>+I4*'[1]Megrendelőlap'!#REF!</f>
        <v>#REF!</v>
      </c>
    </row>
    <row r="5" spans="1:19" ht="12" customHeight="1">
      <c r="A5" s="262" t="s">
        <v>6</v>
      </c>
      <c r="B5" s="110"/>
      <c r="C5" s="111">
        <v>755</v>
      </c>
      <c r="D5" s="111">
        <v>865</v>
      </c>
      <c r="E5" s="111">
        <v>805</v>
      </c>
      <c r="F5" s="112">
        <v>775</v>
      </c>
      <c r="G5" s="124">
        <v>735</v>
      </c>
      <c r="H5" s="252"/>
      <c r="I5" s="267"/>
      <c r="J5" s="265" t="str">
        <f t="shared" si="0"/>
        <v>A1</v>
      </c>
      <c r="L5" s="107"/>
      <c r="M5" s="107" t="e">
        <f>+C5*'[1]Megrendelőlap'!#REF!</f>
        <v>#REF!</v>
      </c>
      <c r="N5" s="107" t="e">
        <f>+D5*'[1]Megrendelőlap'!#REF!</f>
        <v>#REF!</v>
      </c>
      <c r="O5" s="107" t="e">
        <f>+E5*'[1]Megrendelőlap'!#REF!</f>
        <v>#REF!</v>
      </c>
      <c r="P5" s="107" t="e">
        <f>+F5*'[1]Megrendelőlap'!#REF!</f>
        <v>#REF!</v>
      </c>
      <c r="Q5" s="107" t="e">
        <f>+G5*'[1]Megrendelőlap'!#REF!</f>
        <v>#REF!</v>
      </c>
      <c r="R5" s="107" t="e">
        <f>+H5*'[1]Megrendelőlap'!#REF!</f>
        <v>#REF!</v>
      </c>
      <c r="S5" s="107" t="e">
        <f>+I5*'[1]Megrendelőlap'!#REF!</f>
        <v>#REF!</v>
      </c>
    </row>
    <row r="6" spans="1:19" ht="12" customHeight="1">
      <c r="A6" s="266" t="s">
        <v>8</v>
      </c>
      <c r="B6" s="110"/>
      <c r="C6" s="111">
        <v>840</v>
      </c>
      <c r="D6" s="111">
        <v>785</v>
      </c>
      <c r="E6" s="111">
        <v>840</v>
      </c>
      <c r="F6" s="112">
        <v>785</v>
      </c>
      <c r="G6" s="124">
        <v>840</v>
      </c>
      <c r="H6" s="252"/>
      <c r="I6" s="267"/>
      <c r="J6" s="265" t="str">
        <f t="shared" si="0"/>
        <v>A2</v>
      </c>
      <c r="K6" s="113"/>
      <c r="L6" s="107"/>
      <c r="M6" s="107" t="e">
        <f>+C6*'[1]Megrendelőlap'!#REF!</f>
        <v>#REF!</v>
      </c>
      <c r="N6" s="107" t="e">
        <f>+D6*'[1]Megrendelőlap'!#REF!</f>
        <v>#REF!</v>
      </c>
      <c r="O6" s="107" t="e">
        <f>+E6*'[1]Megrendelőlap'!#REF!</f>
        <v>#REF!</v>
      </c>
      <c r="P6" s="107" t="e">
        <f>+F6*'[1]Megrendelőlap'!#REF!</f>
        <v>#REF!</v>
      </c>
      <c r="Q6" s="107" t="e">
        <f>+G6*'[1]Megrendelőlap'!#REF!</f>
        <v>#REF!</v>
      </c>
      <c r="R6" s="107" t="e">
        <f>+H6*'[1]Megrendelőlap'!#REF!</f>
        <v>#REF!</v>
      </c>
      <c r="S6" s="107" t="e">
        <f>+I6*'[1]Megrendelőlap'!#REF!</f>
        <v>#REF!</v>
      </c>
    </row>
    <row r="7" spans="1:19" ht="12" customHeight="1">
      <c r="A7" s="266" t="s">
        <v>9</v>
      </c>
      <c r="B7" s="110"/>
      <c r="C7" s="111">
        <v>805</v>
      </c>
      <c r="D7" s="111">
        <v>830</v>
      </c>
      <c r="E7" s="111">
        <v>795</v>
      </c>
      <c r="F7" s="112">
        <v>855</v>
      </c>
      <c r="G7" s="124">
        <v>795</v>
      </c>
      <c r="H7" s="252"/>
      <c r="I7" s="267"/>
      <c r="J7" s="265" t="str">
        <f t="shared" si="0"/>
        <v>A3</v>
      </c>
      <c r="L7" s="107"/>
      <c r="M7" s="107" t="e">
        <f>+C7*'[1]Megrendelőlap'!#REF!</f>
        <v>#REF!</v>
      </c>
      <c r="N7" s="107" t="e">
        <f>+D7*'[1]Megrendelőlap'!#REF!</f>
        <v>#REF!</v>
      </c>
      <c r="O7" s="107" t="e">
        <f>+E7*'[1]Megrendelőlap'!#REF!</f>
        <v>#REF!</v>
      </c>
      <c r="P7" s="107" t="e">
        <f>+F7*'[1]Megrendelőlap'!#REF!</f>
        <v>#REF!</v>
      </c>
      <c r="Q7" s="107" t="e">
        <f>+G7*'[1]Megrendelőlap'!#REF!</f>
        <v>#REF!</v>
      </c>
      <c r="R7" s="107" t="e">
        <f>+H7*'[1]Megrendelőlap'!#REF!</f>
        <v>#REF!</v>
      </c>
      <c r="S7" s="107" t="e">
        <f>+I7*'[1]Megrendelőlap'!#REF!</f>
        <v>#REF!</v>
      </c>
    </row>
    <row r="8" spans="1:19" ht="12" customHeight="1">
      <c r="A8" s="266" t="s">
        <v>10</v>
      </c>
      <c r="B8" s="110"/>
      <c r="C8" s="111">
        <v>1205</v>
      </c>
      <c r="D8" s="111">
        <v>920</v>
      </c>
      <c r="E8" s="111">
        <v>895</v>
      </c>
      <c r="F8" s="112">
        <v>1005</v>
      </c>
      <c r="G8" s="124">
        <v>895</v>
      </c>
      <c r="H8" s="252"/>
      <c r="I8" s="267"/>
      <c r="J8" s="265" t="str">
        <f t="shared" si="0"/>
        <v>B</v>
      </c>
      <c r="L8" s="107"/>
      <c r="M8" s="107" t="e">
        <f>+C8*'[1]Megrendelőlap'!#REF!</f>
        <v>#REF!</v>
      </c>
      <c r="N8" s="107" t="e">
        <f>+D8*'[1]Megrendelőlap'!#REF!</f>
        <v>#REF!</v>
      </c>
      <c r="O8" s="107" t="e">
        <f>+E8*'[1]Megrendelőlap'!#REF!</f>
        <v>#REF!</v>
      </c>
      <c r="P8" s="107" t="e">
        <f>+F8*'[1]Megrendelőlap'!#REF!</f>
        <v>#REF!</v>
      </c>
      <c r="Q8" s="107" t="e">
        <f>+G8*'[1]Megrendelőlap'!#REF!</f>
        <v>#REF!</v>
      </c>
      <c r="R8" s="107" t="e">
        <f>+H8*'[1]Megrendelőlap'!#REF!</f>
        <v>#REF!</v>
      </c>
      <c r="S8" s="107" t="e">
        <f>+I8*'[1]Megrendelőlap'!#REF!</f>
        <v>#REF!</v>
      </c>
    </row>
    <row r="9" spans="1:19" ht="12" customHeight="1">
      <c r="A9" s="266" t="s">
        <v>12</v>
      </c>
      <c r="B9" s="110"/>
      <c r="C9" s="111">
        <v>1790</v>
      </c>
      <c r="D9" s="111">
        <v>1705</v>
      </c>
      <c r="E9" s="111">
        <v>1775</v>
      </c>
      <c r="F9" s="112">
        <v>1575</v>
      </c>
      <c r="G9" s="124">
        <v>1830</v>
      </c>
      <c r="H9" s="252"/>
      <c r="I9" s="267"/>
      <c r="J9" s="265" t="str">
        <f t="shared" si="0"/>
        <v>C</v>
      </c>
      <c r="L9" s="107"/>
      <c r="M9" s="107" t="e">
        <f>+C9*'[1]Megrendelőlap'!#REF!</f>
        <v>#REF!</v>
      </c>
      <c r="N9" s="107" t="e">
        <f>+D9*'[1]Megrendelőlap'!#REF!</f>
        <v>#REF!</v>
      </c>
      <c r="O9" s="107" t="e">
        <f>+E9*'[1]Megrendelőlap'!#REF!</f>
        <v>#REF!</v>
      </c>
      <c r="P9" s="107" t="e">
        <f>+F9*'[1]Megrendelőlap'!#REF!</f>
        <v>#REF!</v>
      </c>
      <c r="Q9" s="107" t="e">
        <f>+G9*'[1]Megrendelőlap'!#REF!</f>
        <v>#REF!</v>
      </c>
      <c r="R9" s="107" t="e">
        <f>+H9*'[1]Megrendelőlap'!#REF!</f>
        <v>#REF!</v>
      </c>
      <c r="S9" s="107" t="e">
        <f>+I9*'[1]Megrendelőlap'!#REF!</f>
        <v>#REF!</v>
      </c>
    </row>
    <row r="10" spans="1:19" ht="12" customHeight="1">
      <c r="A10" s="266" t="s">
        <v>14</v>
      </c>
      <c r="B10" s="110"/>
      <c r="C10" s="111">
        <v>775</v>
      </c>
      <c r="D10" s="111">
        <v>825</v>
      </c>
      <c r="E10" s="111">
        <v>855</v>
      </c>
      <c r="F10" s="112">
        <v>785</v>
      </c>
      <c r="G10" s="124">
        <v>790</v>
      </c>
      <c r="H10" s="252"/>
      <c r="I10" s="267"/>
      <c r="J10" s="265" t="str">
        <f t="shared" si="0"/>
        <v>D</v>
      </c>
      <c r="K10" s="114"/>
      <c r="L10" s="107"/>
      <c r="M10" s="107" t="e">
        <f>+C10*'[1]Megrendelőlap'!#REF!</f>
        <v>#REF!</v>
      </c>
      <c r="N10" s="107" t="e">
        <f>+D10*'[1]Megrendelőlap'!#REF!</f>
        <v>#REF!</v>
      </c>
      <c r="O10" s="107" t="e">
        <f>+E10*'[1]Megrendelőlap'!#REF!</f>
        <v>#REF!</v>
      </c>
      <c r="P10" s="107" t="e">
        <f>+F10*'[1]Megrendelőlap'!#REF!</f>
        <v>#REF!</v>
      </c>
      <c r="Q10" s="107" t="e">
        <f>+G10*'[1]Megrendelőlap'!#REF!</f>
        <v>#REF!</v>
      </c>
      <c r="R10" s="107" t="e">
        <f>+H10*'[1]Megrendelőlap'!#REF!</f>
        <v>#REF!</v>
      </c>
      <c r="S10" s="107" t="e">
        <f>+I10*'[1]Megrendelőlap'!#REF!</f>
        <v>#REF!</v>
      </c>
    </row>
    <row r="11" spans="1:19" ht="12" customHeight="1">
      <c r="A11" s="266" t="s">
        <v>98</v>
      </c>
      <c r="B11" s="110"/>
      <c r="C11" s="111">
        <v>1645</v>
      </c>
      <c r="D11" s="111">
        <v>1490</v>
      </c>
      <c r="E11" s="111">
        <v>1495</v>
      </c>
      <c r="F11" s="251">
        <v>1570</v>
      </c>
      <c r="G11" s="124">
        <v>1605</v>
      </c>
      <c r="H11" s="252"/>
      <c r="I11" s="267"/>
      <c r="J11" s="265" t="str">
        <f t="shared" si="0"/>
        <v>E1</v>
      </c>
      <c r="L11" s="107"/>
      <c r="M11" s="107" t="e">
        <f>+C11*'[1]Megrendelőlap'!#REF!</f>
        <v>#REF!</v>
      </c>
      <c r="N11" s="107" t="e">
        <f>+D11*'[1]Megrendelőlap'!#REF!</f>
        <v>#REF!</v>
      </c>
      <c r="O11" s="107" t="e">
        <f>+E11*'[1]Megrendelőlap'!#REF!</f>
        <v>#REF!</v>
      </c>
      <c r="P11" s="107" t="e">
        <f>+F11*'[1]Megrendelőlap'!#REF!</f>
        <v>#REF!</v>
      </c>
      <c r="Q11" s="107" t="e">
        <f>+G11*'[1]Megrendelőlap'!#REF!</f>
        <v>#REF!</v>
      </c>
      <c r="R11" s="107" t="e">
        <f>+H11*'[1]Megrendelőlap'!#REF!</f>
        <v>#REF!</v>
      </c>
      <c r="S11" s="107" t="e">
        <f>+I11*'[1]Megrendelőlap'!#REF!</f>
        <v>#REF!</v>
      </c>
    </row>
    <row r="12" spans="1:19" ht="12" customHeight="1">
      <c r="A12" s="266" t="s">
        <v>99</v>
      </c>
      <c r="B12" s="110"/>
      <c r="C12" s="345"/>
      <c r="D12" s="250">
        <v>1565</v>
      </c>
      <c r="E12" s="112">
        <v>1585</v>
      </c>
      <c r="F12" s="176">
        <v>1590</v>
      </c>
      <c r="G12" s="268"/>
      <c r="H12" s="252"/>
      <c r="I12" s="267"/>
      <c r="J12" s="265" t="str">
        <f t="shared" si="0"/>
        <v>E2</v>
      </c>
      <c r="L12" s="107"/>
      <c r="M12" s="107" t="e">
        <f>+C12*'[1]Megrendelőlap'!#REF!</f>
        <v>#REF!</v>
      </c>
      <c r="N12" s="107" t="e">
        <f>+D12*'[1]Megrendelőlap'!#REF!</f>
        <v>#REF!</v>
      </c>
      <c r="O12" s="107" t="e">
        <f>+E12*'[1]Megrendelőlap'!#REF!</f>
        <v>#REF!</v>
      </c>
      <c r="P12" s="107" t="e">
        <f>+F12*'[1]Megrendelőlap'!#REF!</f>
        <v>#REF!</v>
      </c>
      <c r="Q12" s="107" t="e">
        <f>+G12*'[1]Megrendelőlap'!#REF!</f>
        <v>#REF!</v>
      </c>
      <c r="R12" s="107" t="e">
        <f>+H12*'[1]Megrendelőlap'!#REF!</f>
        <v>#REF!</v>
      </c>
      <c r="S12" s="107" t="e">
        <f>+I12*'[1]Megrendelőlap'!#REF!</f>
        <v>#REF!</v>
      </c>
    </row>
    <row r="13" spans="1:19" ht="12" customHeight="1">
      <c r="A13" s="266" t="s">
        <v>100</v>
      </c>
      <c r="B13" s="110"/>
      <c r="C13" s="111">
        <v>1575</v>
      </c>
      <c r="D13" s="111">
        <v>1570</v>
      </c>
      <c r="E13" s="111">
        <v>1595</v>
      </c>
      <c r="F13" s="109">
        <v>1490</v>
      </c>
      <c r="G13" s="124">
        <v>1585</v>
      </c>
      <c r="H13" s="252"/>
      <c r="I13" s="267"/>
      <c r="J13" s="265" t="str">
        <f t="shared" si="0"/>
        <v>F1</v>
      </c>
      <c r="L13" s="107"/>
      <c r="M13" s="107" t="e">
        <f>+C13*'[1]Megrendelőlap'!#REF!</f>
        <v>#REF!</v>
      </c>
      <c r="N13" s="107" t="e">
        <f>+D13*'[1]Megrendelőlap'!#REF!</f>
        <v>#REF!</v>
      </c>
      <c r="O13" s="107" t="e">
        <f>+E13*'[1]Megrendelőlap'!#REF!</f>
        <v>#REF!</v>
      </c>
      <c r="P13" s="107" t="e">
        <f>+F13*'[1]Megrendelőlap'!#REF!</f>
        <v>#REF!</v>
      </c>
      <c r="Q13" s="107" t="e">
        <f>+G13*'[1]Megrendelőlap'!#REF!</f>
        <v>#REF!</v>
      </c>
      <c r="R13" s="107" t="e">
        <f>+H13*'[1]Megrendelőlap'!#REF!</f>
        <v>#REF!</v>
      </c>
      <c r="S13" s="107" t="e">
        <f>+I13*'[1]Megrendelőlap'!#REF!</f>
        <v>#REF!</v>
      </c>
    </row>
    <row r="14" spans="1:19" ht="12" customHeight="1">
      <c r="A14" s="266" t="s">
        <v>101</v>
      </c>
      <c r="B14" s="110"/>
      <c r="C14" s="111">
        <v>1585</v>
      </c>
      <c r="D14" s="111">
        <v>1580</v>
      </c>
      <c r="E14" s="111">
        <v>1585</v>
      </c>
      <c r="F14" s="112">
        <v>1565</v>
      </c>
      <c r="G14" s="124">
        <v>1590</v>
      </c>
      <c r="H14" s="252"/>
      <c r="I14" s="267"/>
      <c r="J14" s="265" t="str">
        <f t="shared" si="0"/>
        <v>F2</v>
      </c>
      <c r="L14" s="107"/>
      <c r="M14" s="107" t="e">
        <f>+C14*'[1]Megrendelőlap'!#REF!</f>
        <v>#REF!</v>
      </c>
      <c r="N14" s="107" t="e">
        <f>+D14*'[1]Megrendelőlap'!#REF!</f>
        <v>#REF!</v>
      </c>
      <c r="O14" s="107" t="e">
        <f>+E14*'[1]Megrendelőlap'!#REF!</f>
        <v>#REF!</v>
      </c>
      <c r="P14" s="107" t="e">
        <f>+F14*'[1]Megrendelőlap'!#REF!</f>
        <v>#REF!</v>
      </c>
      <c r="Q14" s="107" t="e">
        <f>+G14*'[1]Megrendelőlap'!#REF!</f>
        <v>#REF!</v>
      </c>
      <c r="R14" s="107" t="e">
        <f>+H14*'[1]Megrendelőlap'!#REF!</f>
        <v>#REF!</v>
      </c>
      <c r="S14" s="107" t="e">
        <f>+I14*'[1]Megrendelőlap'!#REF!</f>
        <v>#REF!</v>
      </c>
    </row>
    <row r="15" spans="1:19" ht="12" customHeight="1">
      <c r="A15" s="266" t="s">
        <v>25</v>
      </c>
      <c r="B15" s="110"/>
      <c r="C15" s="111">
        <v>1450</v>
      </c>
      <c r="D15" s="111">
        <v>1520</v>
      </c>
      <c r="E15" s="111">
        <v>1525</v>
      </c>
      <c r="F15" s="112">
        <v>1595</v>
      </c>
      <c r="G15" s="124">
        <v>1515</v>
      </c>
      <c r="H15" s="252"/>
      <c r="I15" s="267"/>
      <c r="J15" s="265" t="str">
        <f t="shared" si="0"/>
        <v>G</v>
      </c>
      <c r="L15" s="107"/>
      <c r="M15" s="107" t="e">
        <f>+C15*'[1]Megrendelőlap'!#REF!</f>
        <v>#REF!</v>
      </c>
      <c r="N15" s="107" t="e">
        <f>+D15*'[1]Megrendelőlap'!#REF!</f>
        <v>#REF!</v>
      </c>
      <c r="O15" s="107" t="e">
        <f>+E15*'[1]Megrendelőlap'!#REF!</f>
        <v>#REF!</v>
      </c>
      <c r="P15" s="107" t="e">
        <f>+F15*'[1]Megrendelőlap'!#REF!</f>
        <v>#REF!</v>
      </c>
      <c r="Q15" s="107" t="e">
        <f>+G15*'[1]Megrendelőlap'!#REF!</f>
        <v>#REF!</v>
      </c>
      <c r="R15" s="107" t="e">
        <f>+H15*'[1]Megrendelőlap'!#REF!</f>
        <v>#REF!</v>
      </c>
      <c r="S15" s="107" t="e">
        <f>+I15*'[1]Megrendelőlap'!#REF!</f>
        <v>#REF!</v>
      </c>
    </row>
    <row r="16" spans="1:19" ht="12" customHeight="1">
      <c r="A16" s="266" t="s">
        <v>28</v>
      </c>
      <c r="B16" s="110"/>
      <c r="C16" s="111">
        <v>1680</v>
      </c>
      <c r="D16" s="111">
        <v>1660</v>
      </c>
      <c r="E16" s="111">
        <v>1675</v>
      </c>
      <c r="F16" s="112">
        <v>1640</v>
      </c>
      <c r="G16" s="124">
        <v>1650</v>
      </c>
      <c r="H16" s="252"/>
      <c r="I16" s="267"/>
      <c r="J16" s="265" t="str">
        <f t="shared" si="0"/>
        <v>H1</v>
      </c>
      <c r="L16" s="107"/>
      <c r="M16" s="107" t="e">
        <f>+C16*'[1]Megrendelőlap'!#REF!</f>
        <v>#REF!</v>
      </c>
      <c r="N16" s="107" t="e">
        <f>+D16*'[1]Megrendelőlap'!#REF!</f>
        <v>#REF!</v>
      </c>
      <c r="O16" s="107" t="e">
        <f>+E16*'[1]Megrendelőlap'!#REF!</f>
        <v>#REF!</v>
      </c>
      <c r="P16" s="107" t="e">
        <f>+F16*'[1]Megrendelőlap'!#REF!</f>
        <v>#REF!</v>
      </c>
      <c r="Q16" s="107" t="e">
        <f>+G16*'[1]Megrendelőlap'!#REF!</f>
        <v>#REF!</v>
      </c>
      <c r="R16" s="107" t="e">
        <f>+H16*'[1]Megrendelőlap'!#REF!</f>
        <v>#REF!</v>
      </c>
      <c r="S16" s="107" t="e">
        <f>+I16*'[1]Megrendelőlap'!#REF!</f>
        <v>#REF!</v>
      </c>
    </row>
    <row r="17" spans="1:19" ht="12" customHeight="1">
      <c r="A17" s="266" t="s">
        <v>30</v>
      </c>
      <c r="B17" s="110"/>
      <c r="C17" s="111">
        <v>1745</v>
      </c>
      <c r="D17" s="111">
        <v>1740</v>
      </c>
      <c r="E17" s="111">
        <v>1745</v>
      </c>
      <c r="F17" s="112">
        <v>1780</v>
      </c>
      <c r="G17" s="124">
        <v>1745</v>
      </c>
      <c r="H17" s="252"/>
      <c r="I17" s="267"/>
      <c r="J17" s="265" t="str">
        <f t="shared" si="0"/>
        <v>H2</v>
      </c>
      <c r="L17" s="107"/>
      <c r="M17" s="107"/>
      <c r="N17" s="107"/>
      <c r="O17" s="107"/>
      <c r="P17" s="107"/>
      <c r="Q17" s="107"/>
      <c r="R17" s="107"/>
      <c r="S17" s="107"/>
    </row>
    <row r="18" spans="1:19" ht="12" customHeight="1">
      <c r="A18" s="266" t="s">
        <v>417</v>
      </c>
      <c r="B18" s="110"/>
      <c r="C18" s="111">
        <v>1945</v>
      </c>
      <c r="D18" s="111">
        <v>2135</v>
      </c>
      <c r="E18" s="111">
        <v>1960</v>
      </c>
      <c r="F18" s="112">
        <v>2005</v>
      </c>
      <c r="G18" s="124">
        <v>1910</v>
      </c>
      <c r="H18" s="252"/>
      <c r="I18" s="267"/>
      <c r="J18" s="265" t="str">
        <f t="shared" si="0"/>
        <v>H3</v>
      </c>
      <c r="L18" s="107"/>
      <c r="M18" s="107"/>
      <c r="N18" s="107"/>
      <c r="O18" s="107"/>
      <c r="P18" s="107"/>
      <c r="Q18" s="107"/>
      <c r="R18" s="107"/>
      <c r="S18" s="107"/>
    </row>
    <row r="19" spans="1:19" ht="12" customHeight="1">
      <c r="A19" s="266" t="s">
        <v>32</v>
      </c>
      <c r="B19" s="110"/>
      <c r="C19" s="111">
        <v>1780</v>
      </c>
      <c r="D19" s="111">
        <v>1810</v>
      </c>
      <c r="E19" s="111">
        <v>1820</v>
      </c>
      <c r="F19" s="112">
        <v>1675</v>
      </c>
      <c r="G19" s="124">
        <v>1770</v>
      </c>
      <c r="H19" s="252"/>
      <c r="I19" s="267"/>
      <c r="J19" s="265" t="str">
        <f t="shared" si="0"/>
        <v>I</v>
      </c>
      <c r="L19" s="107"/>
      <c r="M19" s="107" t="e">
        <f>+C19*'[1]Megrendelőlap'!#REF!</f>
        <v>#REF!</v>
      </c>
      <c r="N19" s="107" t="e">
        <f>+D19*'[1]Megrendelőlap'!#REF!</f>
        <v>#REF!</v>
      </c>
      <c r="O19" s="107" t="e">
        <f>+E19*'[1]Megrendelőlap'!#REF!</f>
        <v>#REF!</v>
      </c>
      <c r="P19" s="107" t="e">
        <f>+F19*'[1]Megrendelőlap'!#REF!</f>
        <v>#REF!</v>
      </c>
      <c r="Q19" s="107" t="e">
        <f>+G19*'[1]Megrendelőlap'!#REF!</f>
        <v>#REF!</v>
      </c>
      <c r="R19" s="107" t="e">
        <f>+H19*'[1]Megrendelőlap'!#REF!</f>
        <v>#REF!</v>
      </c>
      <c r="S19" s="107" t="e">
        <f>+I19*'[1]Megrendelőlap'!#REF!</f>
        <v>#REF!</v>
      </c>
    </row>
    <row r="20" spans="1:19" ht="12" customHeight="1">
      <c r="A20" s="266" t="s">
        <v>34</v>
      </c>
      <c r="B20" s="110"/>
      <c r="C20" s="111">
        <v>1910</v>
      </c>
      <c r="D20" s="111">
        <v>1950</v>
      </c>
      <c r="E20" s="111">
        <v>1920</v>
      </c>
      <c r="F20" s="112">
        <v>1940</v>
      </c>
      <c r="G20" s="124">
        <v>1990</v>
      </c>
      <c r="H20" s="252"/>
      <c r="I20" s="267"/>
      <c r="J20" s="265" t="str">
        <f t="shared" si="0"/>
        <v>J</v>
      </c>
      <c r="L20" s="107"/>
      <c r="M20" s="107" t="e">
        <f>+C20*'[1]Megrendelőlap'!#REF!</f>
        <v>#REF!</v>
      </c>
      <c r="N20" s="107" t="e">
        <f>+D20*'[1]Megrendelőlap'!#REF!</f>
        <v>#REF!</v>
      </c>
      <c r="O20" s="107" t="e">
        <f>+E20*'[1]Megrendelőlap'!#REF!</f>
        <v>#REF!</v>
      </c>
      <c r="P20" s="107" t="e">
        <f>+F20*'[1]Megrendelőlap'!#REF!</f>
        <v>#REF!</v>
      </c>
      <c r="Q20" s="107" t="e">
        <f>+G20*'[1]Megrendelőlap'!#REF!</f>
        <v>#REF!</v>
      </c>
      <c r="R20" s="107" t="e">
        <f>+H20*'[1]Megrendelőlap'!#REF!</f>
        <v>#REF!</v>
      </c>
      <c r="S20" s="107" t="e">
        <f>+I20*'[1]Megrendelőlap'!#REF!</f>
        <v>#REF!</v>
      </c>
    </row>
    <row r="21" spans="1:19" ht="12" customHeight="1">
      <c r="A21" s="266" t="s">
        <v>102</v>
      </c>
      <c r="B21" s="110"/>
      <c r="C21" s="111">
        <v>1805</v>
      </c>
      <c r="D21" s="111">
        <v>1770</v>
      </c>
      <c r="E21" s="111">
        <v>1840</v>
      </c>
      <c r="F21" s="112">
        <v>1865</v>
      </c>
      <c r="G21" s="124">
        <v>1820</v>
      </c>
      <c r="H21" s="252"/>
      <c r="I21" s="267"/>
      <c r="J21" s="265" t="str">
        <f t="shared" si="0"/>
        <v>K1</v>
      </c>
      <c r="L21" s="107"/>
      <c r="M21" s="107" t="e">
        <f>+C21*'[1]Megrendelőlap'!#REF!</f>
        <v>#REF!</v>
      </c>
      <c r="N21" s="107" t="e">
        <f>+D21*'[1]Megrendelőlap'!#REF!</f>
        <v>#REF!</v>
      </c>
      <c r="O21" s="107" t="e">
        <f>+E21*'[1]Megrendelőlap'!#REF!</f>
        <v>#REF!</v>
      </c>
      <c r="P21" s="107" t="e">
        <f>+F21*'[1]Megrendelőlap'!#REF!</f>
        <v>#REF!</v>
      </c>
      <c r="Q21" s="107" t="e">
        <f>+G21*'[1]Megrendelőlap'!#REF!</f>
        <v>#REF!</v>
      </c>
      <c r="R21" s="107" t="e">
        <f>+H21*'[1]Megrendelőlap'!#REF!</f>
        <v>#REF!</v>
      </c>
      <c r="S21" s="107" t="e">
        <f>+I21*'[1]Megrendelőlap'!#REF!</f>
        <v>#REF!</v>
      </c>
    </row>
    <row r="22" spans="1:19" ht="12" customHeight="1">
      <c r="A22" s="266" t="s">
        <v>103</v>
      </c>
      <c r="B22" s="110"/>
      <c r="C22" s="111">
        <v>1795</v>
      </c>
      <c r="D22" s="111">
        <v>1830</v>
      </c>
      <c r="E22" s="111">
        <v>1870</v>
      </c>
      <c r="F22" s="112">
        <v>1875</v>
      </c>
      <c r="G22" s="124">
        <v>1830</v>
      </c>
      <c r="H22" s="252"/>
      <c r="I22" s="267"/>
      <c r="J22" s="265" t="str">
        <f t="shared" si="0"/>
        <v>K2</v>
      </c>
      <c r="L22" s="107"/>
      <c r="M22" s="107" t="e">
        <f>+C22*'[1]Megrendelőlap'!#REF!</f>
        <v>#REF!</v>
      </c>
      <c r="N22" s="107" t="e">
        <f>+D22*'[1]Megrendelőlap'!#REF!</f>
        <v>#REF!</v>
      </c>
      <c r="O22" s="107" t="e">
        <f>+E22*'[1]Megrendelőlap'!#REF!</f>
        <v>#REF!</v>
      </c>
      <c r="P22" s="107" t="e">
        <f>+F22*'[1]Megrendelőlap'!#REF!</f>
        <v>#REF!</v>
      </c>
      <c r="Q22" s="107" t="e">
        <f>+G22*'[1]Megrendelőlap'!#REF!</f>
        <v>#REF!</v>
      </c>
      <c r="R22" s="107" t="e">
        <f>+H22*'[1]Megrendelőlap'!#REF!</f>
        <v>#REF!</v>
      </c>
      <c r="S22" s="107" t="e">
        <f>+I22*'[1]Megrendelőlap'!#REF!</f>
        <v>#REF!</v>
      </c>
    </row>
    <row r="23" spans="1:19" ht="12" customHeight="1">
      <c r="A23" s="266" t="s">
        <v>104</v>
      </c>
      <c r="B23" s="110"/>
      <c r="C23" s="111">
        <v>1870</v>
      </c>
      <c r="D23" s="111">
        <v>1930</v>
      </c>
      <c r="E23" s="111">
        <v>1850</v>
      </c>
      <c r="F23" s="112">
        <v>1855</v>
      </c>
      <c r="G23" s="124">
        <v>1820</v>
      </c>
      <c r="H23" s="252"/>
      <c r="I23" s="267"/>
      <c r="J23" s="265" t="str">
        <f t="shared" si="0"/>
        <v>L1</v>
      </c>
      <c r="L23" s="107"/>
      <c r="M23" s="107" t="e">
        <f>+C23*'[1]Megrendelőlap'!#REF!</f>
        <v>#REF!</v>
      </c>
      <c r="N23" s="107" t="e">
        <f>+D23*'[1]Megrendelőlap'!#REF!</f>
        <v>#REF!</v>
      </c>
      <c r="O23" s="107" t="e">
        <f>+E23*'[1]Megrendelőlap'!#REF!</f>
        <v>#REF!</v>
      </c>
      <c r="P23" s="107" t="e">
        <f>+F23*'[1]Megrendelőlap'!#REF!</f>
        <v>#REF!</v>
      </c>
      <c r="Q23" s="107" t="e">
        <f>+G23*'[1]Megrendelőlap'!#REF!</f>
        <v>#REF!</v>
      </c>
      <c r="R23" s="107" t="e">
        <f>+H23*'[1]Megrendelőlap'!#REF!</f>
        <v>#REF!</v>
      </c>
      <c r="S23" s="107" t="e">
        <f>+I23*'[1]Megrendelőlap'!#REF!</f>
        <v>#REF!</v>
      </c>
    </row>
    <row r="24" spans="1:19" ht="12" customHeight="1">
      <c r="A24" s="266" t="s">
        <v>105</v>
      </c>
      <c r="B24" s="110"/>
      <c r="C24" s="111">
        <v>1860</v>
      </c>
      <c r="D24" s="111">
        <v>1940</v>
      </c>
      <c r="E24" s="111">
        <v>1855</v>
      </c>
      <c r="F24" s="112">
        <v>1845</v>
      </c>
      <c r="G24" s="124">
        <v>1810</v>
      </c>
      <c r="H24" s="252"/>
      <c r="I24" s="267"/>
      <c r="J24" s="265" t="str">
        <f t="shared" si="0"/>
        <v>L2</v>
      </c>
      <c r="L24" s="107"/>
      <c r="M24" s="107" t="e">
        <f>+C24*'[1]Megrendelőlap'!#REF!</f>
        <v>#REF!</v>
      </c>
      <c r="N24" s="107" t="e">
        <f>+D24*'[1]Megrendelőlap'!#REF!</f>
        <v>#REF!</v>
      </c>
      <c r="O24" s="107" t="e">
        <f>+E24*'[1]Megrendelőlap'!#REF!</f>
        <v>#REF!</v>
      </c>
      <c r="P24" s="107" t="e">
        <f>+F24*'[1]Megrendelőlap'!#REF!</f>
        <v>#REF!</v>
      </c>
      <c r="Q24" s="107" t="e">
        <f>+G24*'[1]Megrendelőlap'!#REF!</f>
        <v>#REF!</v>
      </c>
      <c r="R24" s="107" t="e">
        <f>+H24*'[1]Megrendelőlap'!#REF!</f>
        <v>#REF!</v>
      </c>
      <c r="S24" s="107" t="e">
        <f>+I24*'[1]Megrendelőlap'!#REF!</f>
        <v>#REF!</v>
      </c>
    </row>
    <row r="25" spans="1:19" ht="12" customHeight="1">
      <c r="A25" s="266" t="s">
        <v>106</v>
      </c>
      <c r="B25" s="110"/>
      <c r="C25" s="111">
        <v>1855</v>
      </c>
      <c r="D25" s="111">
        <v>1830</v>
      </c>
      <c r="E25" s="111">
        <v>1740</v>
      </c>
      <c r="F25" s="112">
        <v>1860</v>
      </c>
      <c r="G25" s="124">
        <v>1850</v>
      </c>
      <c r="H25" s="252"/>
      <c r="I25" s="267"/>
      <c r="J25" s="265" t="str">
        <f t="shared" si="0"/>
        <v>M1</v>
      </c>
      <c r="L25" s="107"/>
      <c r="M25" s="107" t="e">
        <f>+C25*'[1]Megrendelőlap'!#REF!</f>
        <v>#REF!</v>
      </c>
      <c r="N25" s="107" t="e">
        <f>+D25*'[1]Megrendelőlap'!#REF!</f>
        <v>#REF!</v>
      </c>
      <c r="O25" s="107" t="e">
        <f>+E25*'[1]Megrendelőlap'!#REF!</f>
        <v>#REF!</v>
      </c>
      <c r="P25" s="107" t="e">
        <f>+F25*'[1]Megrendelőlap'!#REF!</f>
        <v>#REF!</v>
      </c>
      <c r="Q25" s="107" t="e">
        <f>+G25*'[1]Megrendelőlap'!#REF!</f>
        <v>#REF!</v>
      </c>
      <c r="R25" s="107" t="e">
        <f>+H25*'[1]Megrendelőlap'!#REF!</f>
        <v>#REF!</v>
      </c>
      <c r="S25" s="107" t="e">
        <f>+I25*'[1]Megrendelőlap'!#REF!</f>
        <v>#REF!</v>
      </c>
    </row>
    <row r="26" spans="1:19" ht="12" customHeight="1">
      <c r="A26" s="266" t="s">
        <v>107</v>
      </c>
      <c r="B26" s="110"/>
      <c r="C26" s="111">
        <v>1845</v>
      </c>
      <c r="D26" s="111">
        <v>1840</v>
      </c>
      <c r="E26" s="111">
        <v>1810</v>
      </c>
      <c r="F26" s="112">
        <v>1910</v>
      </c>
      <c r="G26" s="124">
        <v>1875</v>
      </c>
      <c r="H26" s="252"/>
      <c r="I26" s="267"/>
      <c r="J26" s="265" t="str">
        <f t="shared" si="0"/>
        <v>M2</v>
      </c>
      <c r="L26" s="107"/>
      <c r="M26" s="107" t="e">
        <f>+C26*'[1]Megrendelőlap'!#REF!</f>
        <v>#REF!</v>
      </c>
      <c r="N26" s="107" t="e">
        <f>+D26*'[1]Megrendelőlap'!#REF!</f>
        <v>#REF!</v>
      </c>
      <c r="O26" s="107" t="e">
        <f>+E26*'[1]Megrendelőlap'!#REF!</f>
        <v>#REF!</v>
      </c>
      <c r="P26" s="107" t="e">
        <f>+F26*'[1]Megrendelőlap'!#REF!</f>
        <v>#REF!</v>
      </c>
      <c r="Q26" s="107" t="e">
        <f>+G26*'[1]Megrendelőlap'!#REF!</f>
        <v>#REF!</v>
      </c>
      <c r="R26" s="107" t="e">
        <f>+H26*'[1]Megrendelőlap'!#REF!</f>
        <v>#REF!</v>
      </c>
      <c r="S26" s="107" t="e">
        <f>+I26*'[1]Megrendelőlap'!#REF!</f>
        <v>#REF!</v>
      </c>
    </row>
    <row r="27" spans="1:19" ht="12" customHeight="1">
      <c r="A27" s="266" t="s">
        <v>40</v>
      </c>
      <c r="B27" s="110"/>
      <c r="C27" s="111">
        <v>1940</v>
      </c>
      <c r="D27" s="111">
        <v>1850</v>
      </c>
      <c r="E27" s="111">
        <v>1820</v>
      </c>
      <c r="F27" s="112">
        <v>1915</v>
      </c>
      <c r="G27" s="124">
        <v>1910</v>
      </c>
      <c r="H27" s="252"/>
      <c r="I27" s="267"/>
      <c r="J27" s="265" t="str">
        <f t="shared" si="0"/>
        <v>N</v>
      </c>
      <c r="L27" s="107"/>
      <c r="M27" s="107" t="e">
        <f>+C27*'[1]Megrendelőlap'!#REF!</f>
        <v>#REF!</v>
      </c>
      <c r="N27" s="107" t="e">
        <f>+D27*'[1]Megrendelőlap'!#REF!</f>
        <v>#REF!</v>
      </c>
      <c r="O27" s="107" t="e">
        <f>+E27*'[1]Megrendelőlap'!#REF!</f>
        <v>#REF!</v>
      </c>
      <c r="P27" s="107" t="e">
        <f>+F27*'[1]Megrendelőlap'!#REF!</f>
        <v>#REF!</v>
      </c>
      <c r="Q27" s="107" t="e">
        <f>+G27*'[1]Megrendelőlap'!#REF!</f>
        <v>#REF!</v>
      </c>
      <c r="R27" s="107" t="e">
        <f>+H27*'[1]Megrendelőlap'!#REF!</f>
        <v>#REF!</v>
      </c>
      <c r="S27" s="107" t="e">
        <f>+I27*'[1]Megrendelőlap'!#REF!</f>
        <v>#REF!</v>
      </c>
    </row>
    <row r="28" spans="1:19" ht="12" customHeight="1">
      <c r="A28" s="266" t="s">
        <v>108</v>
      </c>
      <c r="B28" s="110"/>
      <c r="C28" s="111">
        <v>1880</v>
      </c>
      <c r="D28" s="111">
        <v>1840</v>
      </c>
      <c r="E28" s="111">
        <v>1980</v>
      </c>
      <c r="F28" s="112">
        <v>1875</v>
      </c>
      <c r="G28" s="124">
        <v>2170</v>
      </c>
      <c r="H28" s="252"/>
      <c r="I28" s="267"/>
      <c r="J28" s="265" t="str">
        <f t="shared" si="0"/>
        <v>O1</v>
      </c>
      <c r="L28" s="107"/>
      <c r="M28" s="107" t="e">
        <f>+C28*'[1]Megrendelőlap'!#REF!</f>
        <v>#REF!</v>
      </c>
      <c r="N28" s="107" t="e">
        <f>+D28*'[1]Megrendelőlap'!#REF!</f>
        <v>#REF!</v>
      </c>
      <c r="O28" s="107" t="e">
        <f>+E28*'[1]Megrendelőlap'!#REF!</f>
        <v>#REF!</v>
      </c>
      <c r="P28" s="107" t="e">
        <f>+F28*'[1]Megrendelőlap'!#REF!</f>
        <v>#REF!</v>
      </c>
      <c r="Q28" s="107" t="e">
        <f>+G28*'[1]Megrendelőlap'!#REF!</f>
        <v>#REF!</v>
      </c>
      <c r="R28" s="107" t="e">
        <f>+H28*'[1]Megrendelőlap'!#REF!</f>
        <v>#REF!</v>
      </c>
      <c r="S28" s="107" t="e">
        <f>+I28*'[1]Megrendelőlap'!#REF!</f>
        <v>#REF!</v>
      </c>
    </row>
    <row r="29" spans="1:19" ht="12" customHeight="1" thickBot="1">
      <c r="A29" s="269" t="s">
        <v>110</v>
      </c>
      <c r="B29" s="270"/>
      <c r="C29" s="220">
        <v>1930</v>
      </c>
      <c r="D29" s="220">
        <v>1940</v>
      </c>
      <c r="E29" s="220">
        <v>2025</v>
      </c>
      <c r="F29" s="221">
        <v>1930</v>
      </c>
      <c r="G29" s="245">
        <v>2210</v>
      </c>
      <c r="H29" s="258"/>
      <c r="I29" s="271"/>
      <c r="J29" s="272" t="str">
        <f t="shared" si="0"/>
        <v>O2</v>
      </c>
      <c r="L29" s="107"/>
      <c r="M29" s="107" t="e">
        <f>+C29*'[1]Megrendelőlap'!#REF!</f>
        <v>#REF!</v>
      </c>
      <c r="N29" s="107" t="e">
        <f>+D29*'[1]Megrendelőlap'!#REF!</f>
        <v>#REF!</v>
      </c>
      <c r="O29" s="107" t="e">
        <f>+E29*'[1]Megrendelőlap'!#REF!</f>
        <v>#REF!</v>
      </c>
      <c r="P29" s="107" t="e">
        <f>+F29*'[1]Megrendelőlap'!#REF!</f>
        <v>#REF!</v>
      </c>
      <c r="Q29" s="107" t="e">
        <f>+G29*'[1]Megrendelőlap'!#REF!</f>
        <v>#REF!</v>
      </c>
      <c r="R29" s="107" t="e">
        <f>+H29*'[1]Megrendelőlap'!#REF!</f>
        <v>#REF!</v>
      </c>
      <c r="S29" s="107" t="e">
        <f>+I29*'[1]Megrendelőlap'!#REF!</f>
        <v>#REF!</v>
      </c>
    </row>
    <row r="30" spans="1:19" ht="12" customHeight="1">
      <c r="A30" s="262" t="s">
        <v>45</v>
      </c>
      <c r="B30" s="219">
        <v>7250</v>
      </c>
      <c r="C30" s="108">
        <v>1695</v>
      </c>
      <c r="D30" s="108">
        <v>1650</v>
      </c>
      <c r="E30" s="108">
        <v>1615</v>
      </c>
      <c r="F30" s="109">
        <v>1645</v>
      </c>
      <c r="G30" s="223">
        <v>1695</v>
      </c>
      <c r="H30" s="252"/>
      <c r="I30" s="267"/>
      <c r="J30" s="273" t="str">
        <f t="shared" si="0"/>
        <v>PN</v>
      </c>
      <c r="L30" s="107" t="e">
        <f>+B30*'[1]Megrendelőlap'!#REF!</f>
        <v>#REF!</v>
      </c>
      <c r="M30" s="107" t="e">
        <f>+C30*'[1]Megrendelőlap'!#REF!</f>
        <v>#REF!</v>
      </c>
      <c r="N30" s="107" t="e">
        <f>+D30*'[1]Megrendelőlap'!#REF!</f>
        <v>#REF!</v>
      </c>
      <c r="O30" s="107" t="e">
        <f>+E30*'[1]Megrendelőlap'!#REF!</f>
        <v>#REF!</v>
      </c>
      <c r="P30" s="107" t="e">
        <f>+F30*'[1]Megrendelőlap'!#REF!</f>
        <v>#REF!</v>
      </c>
      <c r="Q30" s="107" t="e">
        <f>+G30*'[1]Megrendelőlap'!#REF!</f>
        <v>#REF!</v>
      </c>
      <c r="R30" s="107" t="e">
        <f>+H30*'[1]Megrendelőlap'!#REF!</f>
        <v>#REF!</v>
      </c>
      <c r="S30" s="107" t="e">
        <f>+I30*'[1]Megrendelőlap'!#REF!</f>
        <v>#REF!</v>
      </c>
    </row>
    <row r="31" spans="1:19" ht="12" customHeight="1">
      <c r="A31" s="266" t="s">
        <v>46</v>
      </c>
      <c r="B31" s="115">
        <v>8650</v>
      </c>
      <c r="C31" s="111">
        <v>2110</v>
      </c>
      <c r="D31" s="111">
        <v>1960</v>
      </c>
      <c r="E31" s="111">
        <v>1910</v>
      </c>
      <c r="F31" s="112">
        <v>1995</v>
      </c>
      <c r="G31" s="124">
        <v>2025</v>
      </c>
      <c r="H31" s="252"/>
      <c r="I31" s="267"/>
      <c r="J31" s="265" t="str">
        <f t="shared" si="0"/>
        <v>P</v>
      </c>
      <c r="L31" s="107" t="e">
        <f>+B31*'[1]Megrendelőlap'!#REF!</f>
        <v>#REF!</v>
      </c>
      <c r="M31" s="107" t="e">
        <f>+C31*'[1]Megrendelőlap'!#REF!</f>
        <v>#REF!</v>
      </c>
      <c r="N31" s="107" t="e">
        <f>+D31*'[1]Megrendelőlap'!#REF!</f>
        <v>#REF!</v>
      </c>
      <c r="O31" s="107" t="e">
        <f>+E31*'[1]Megrendelőlap'!#REF!</f>
        <v>#REF!</v>
      </c>
      <c r="P31" s="107" t="e">
        <f>+F31*'[1]Megrendelőlap'!#REF!</f>
        <v>#REF!</v>
      </c>
      <c r="Q31" s="107" t="e">
        <f>+G31*'[1]Megrendelőlap'!#REF!</f>
        <v>#REF!</v>
      </c>
      <c r="R31" s="107" t="e">
        <f>+H31*'[1]Megrendelőlap'!#REF!</f>
        <v>#REF!</v>
      </c>
      <c r="S31" s="107" t="e">
        <f>+I31*'[1]Megrendelőlap'!#REF!</f>
        <v>#REF!</v>
      </c>
    </row>
    <row r="32" spans="1:19" ht="12" customHeight="1">
      <c r="A32" s="266" t="s">
        <v>47</v>
      </c>
      <c r="B32" s="115">
        <v>9550</v>
      </c>
      <c r="C32" s="111">
        <v>2005</v>
      </c>
      <c r="D32" s="111">
        <v>2190</v>
      </c>
      <c r="E32" s="111">
        <v>2250</v>
      </c>
      <c r="F32" s="112">
        <v>2065</v>
      </c>
      <c r="G32" s="124">
        <v>2190</v>
      </c>
      <c r="H32" s="252"/>
      <c r="I32" s="267"/>
      <c r="J32" s="265" t="str">
        <f t="shared" si="0"/>
        <v>Q</v>
      </c>
      <c r="L32" s="107" t="e">
        <f>+B32*'[1]Megrendelőlap'!#REF!</f>
        <v>#REF!</v>
      </c>
      <c r="M32" s="107" t="e">
        <f>+C32*'[1]Megrendelőlap'!#REF!</f>
        <v>#REF!</v>
      </c>
      <c r="N32" s="107" t="e">
        <f>+D32*'[1]Megrendelőlap'!#REF!</f>
        <v>#REF!</v>
      </c>
      <c r="O32" s="107" t="e">
        <f>+E32*'[1]Megrendelőlap'!#REF!</f>
        <v>#REF!</v>
      </c>
      <c r="P32" s="107" t="e">
        <f>+F32*'[1]Megrendelőlap'!#REF!</f>
        <v>#REF!</v>
      </c>
      <c r="Q32" s="107" t="e">
        <f>+G32*'[1]Megrendelőlap'!#REF!</f>
        <v>#REF!</v>
      </c>
      <c r="R32" s="107" t="e">
        <f>+H32*'[1]Megrendelőlap'!#REF!</f>
        <v>#REF!</v>
      </c>
      <c r="S32" s="107" t="e">
        <f>+I32*'[1]Megrendelőlap'!#REF!</f>
        <v>#REF!</v>
      </c>
    </row>
    <row r="33" spans="1:19" ht="12" customHeight="1">
      <c r="A33" s="266" t="s">
        <v>48</v>
      </c>
      <c r="B33" s="115">
        <v>10750</v>
      </c>
      <c r="C33" s="111">
        <v>2610</v>
      </c>
      <c r="D33" s="111">
        <v>2625</v>
      </c>
      <c r="E33" s="111">
        <v>2445</v>
      </c>
      <c r="F33" s="112">
        <v>2775</v>
      </c>
      <c r="G33" s="124">
        <v>2345</v>
      </c>
      <c r="H33" s="252"/>
      <c r="I33" s="267"/>
      <c r="J33" s="265" t="str">
        <f t="shared" si="0"/>
        <v>R</v>
      </c>
      <c r="L33" s="107" t="e">
        <f>+B33*'[1]Megrendelőlap'!#REF!</f>
        <v>#REF!</v>
      </c>
      <c r="M33" s="107" t="e">
        <f>+C33*'[1]Megrendelőlap'!#REF!</f>
        <v>#REF!</v>
      </c>
      <c r="N33" s="107" t="e">
        <f>+D33*'[1]Megrendelőlap'!#REF!</f>
        <v>#REF!</v>
      </c>
      <c r="O33" s="107" t="e">
        <f>+E33*'[1]Megrendelőlap'!#REF!</f>
        <v>#REF!</v>
      </c>
      <c r="P33" s="107" t="e">
        <f>+F33*'[1]Megrendelőlap'!#REF!</f>
        <v>#REF!</v>
      </c>
      <c r="Q33" s="107" t="e">
        <f>+G33*'[1]Megrendelőlap'!#REF!</f>
        <v>#REF!</v>
      </c>
      <c r="R33" s="107" t="e">
        <f>+H33*'[1]Megrendelőlap'!#REF!</f>
        <v>#REF!</v>
      </c>
      <c r="S33" s="107" t="e">
        <f>+I33*'[1]Megrendelőlap'!#REF!</f>
        <v>#REF!</v>
      </c>
    </row>
    <row r="34" spans="1:19" ht="12" customHeight="1">
      <c r="A34" s="266" t="s">
        <v>49</v>
      </c>
      <c r="B34" s="259"/>
      <c r="C34" s="111">
        <v>775</v>
      </c>
      <c r="D34" s="111">
        <v>740</v>
      </c>
      <c r="E34" s="111">
        <v>755</v>
      </c>
      <c r="F34" s="112">
        <v>770</v>
      </c>
      <c r="G34" s="124">
        <v>755</v>
      </c>
      <c r="H34" s="252"/>
      <c r="I34" s="267"/>
      <c r="J34" s="265" t="str">
        <f t="shared" si="0"/>
        <v>S</v>
      </c>
      <c r="L34" s="107"/>
      <c r="M34" s="107" t="e">
        <f>+C34*'[1]Megrendelőlap'!#REF!</f>
        <v>#REF!</v>
      </c>
      <c r="N34" s="107" t="e">
        <f>+D34*'[1]Megrendelőlap'!#REF!</f>
        <v>#REF!</v>
      </c>
      <c r="O34" s="107" t="e">
        <f>+E34*'[1]Megrendelőlap'!#REF!</f>
        <v>#REF!</v>
      </c>
      <c r="P34" s="107" t="e">
        <f>+F34*'[1]Megrendelőlap'!#REF!</f>
        <v>#REF!</v>
      </c>
      <c r="Q34" s="107" t="e">
        <f>+G34*'[1]Megrendelőlap'!#REF!</f>
        <v>#REF!</v>
      </c>
      <c r="R34" s="107" t="e">
        <f>+H34*'[1]Megrendelőlap'!#REF!</f>
        <v>#REF!</v>
      </c>
      <c r="S34" s="107" t="e">
        <f>+I34*'[1]Megrendelőlap'!#REF!</f>
        <v>#REF!</v>
      </c>
    </row>
    <row r="35" spans="1:19" ht="12" customHeight="1">
      <c r="A35" s="266" t="s">
        <v>310</v>
      </c>
      <c r="B35" s="116"/>
      <c r="C35" s="111">
        <v>705</v>
      </c>
      <c r="D35" s="111">
        <v>695</v>
      </c>
      <c r="E35" s="111">
        <v>690</v>
      </c>
      <c r="F35" s="112">
        <v>685</v>
      </c>
      <c r="G35" s="124">
        <v>705</v>
      </c>
      <c r="H35" s="252"/>
      <c r="I35" s="267"/>
      <c r="J35" s="265" t="str">
        <f t="shared" si="0"/>
        <v>T1</v>
      </c>
      <c r="L35" s="107"/>
      <c r="M35" s="107"/>
      <c r="N35" s="107"/>
      <c r="O35" s="107"/>
      <c r="P35" s="107"/>
      <c r="Q35" s="107"/>
      <c r="R35" s="107"/>
      <c r="S35" s="107"/>
    </row>
    <row r="36" spans="1:19" ht="12" customHeight="1">
      <c r="A36" s="274" t="s">
        <v>311</v>
      </c>
      <c r="B36" s="275"/>
      <c r="C36" s="111">
        <v>695</v>
      </c>
      <c r="D36" s="111">
        <v>680</v>
      </c>
      <c r="E36" s="111">
        <v>705</v>
      </c>
      <c r="F36" s="112">
        <v>690</v>
      </c>
      <c r="G36" s="124">
        <v>695</v>
      </c>
      <c r="H36" s="252"/>
      <c r="I36" s="267"/>
      <c r="J36" s="265" t="str">
        <f t="shared" si="0"/>
        <v>T2</v>
      </c>
      <c r="L36" s="107"/>
      <c r="M36" s="107" t="e">
        <f>+C36*'[1]Megrendelőlap'!#REF!</f>
        <v>#REF!</v>
      </c>
      <c r="N36" s="107" t="e">
        <f>+D36*'[1]Megrendelőlap'!#REF!</f>
        <v>#REF!</v>
      </c>
      <c r="O36" s="107" t="e">
        <f>+E36*'[1]Megrendelőlap'!#REF!</f>
        <v>#REF!</v>
      </c>
      <c r="P36" s="107" t="e">
        <f>+F36*'[1]Megrendelőlap'!#REF!</f>
        <v>#REF!</v>
      </c>
      <c r="Q36" s="107" t="e">
        <f>+G36*'[1]Megrendelőlap'!#REF!</f>
        <v>#REF!</v>
      </c>
      <c r="R36" s="107" t="e">
        <f>+H36*'[1]Megrendelőlap'!#REF!</f>
        <v>#REF!</v>
      </c>
      <c r="S36" s="107" t="e">
        <f>+I36*'[1]Megrendelőlap'!#REF!</f>
        <v>#REF!</v>
      </c>
    </row>
    <row r="37" spans="1:19" ht="12" customHeight="1">
      <c r="A37" s="274" t="s">
        <v>312</v>
      </c>
      <c r="B37" s="275"/>
      <c r="C37" s="111">
        <v>680</v>
      </c>
      <c r="D37" s="111">
        <v>695</v>
      </c>
      <c r="E37" s="111">
        <v>690</v>
      </c>
      <c r="F37" s="112">
        <v>680</v>
      </c>
      <c r="G37" s="124">
        <v>690</v>
      </c>
      <c r="H37" s="252"/>
      <c r="I37" s="267"/>
      <c r="J37" s="265" t="str">
        <f t="shared" si="0"/>
        <v>T3</v>
      </c>
      <c r="L37" s="107"/>
      <c r="M37" s="107" t="e">
        <f>+C37*'[1]Megrendelőlap'!#REF!</f>
        <v>#REF!</v>
      </c>
      <c r="N37" s="107" t="e">
        <f>+D37*'[1]Megrendelőlap'!#REF!</f>
        <v>#REF!</v>
      </c>
      <c r="O37" s="107" t="e">
        <f>+E37*'[1]Megrendelőlap'!#REF!</f>
        <v>#REF!</v>
      </c>
      <c r="P37" s="107" t="e">
        <f>+F37*'[1]Megrendelőlap'!#REF!</f>
        <v>#REF!</v>
      </c>
      <c r="Q37" s="107" t="e">
        <f>+G37*'[1]Megrendelőlap'!#REF!</f>
        <v>#REF!</v>
      </c>
      <c r="R37" s="107" t="e">
        <f>+H37*'[1]Megrendelőlap'!#REF!</f>
        <v>#REF!</v>
      </c>
      <c r="S37" s="107" t="e">
        <f>+I37*'[1]Megrendelőlap'!#REF!</f>
        <v>#REF!</v>
      </c>
    </row>
    <row r="38" spans="1:19" ht="12" customHeight="1">
      <c r="A38" s="274" t="s">
        <v>313</v>
      </c>
      <c r="B38" s="275"/>
      <c r="C38" s="111">
        <v>305</v>
      </c>
      <c r="D38" s="111">
        <v>285</v>
      </c>
      <c r="E38" s="111">
        <v>460</v>
      </c>
      <c r="F38" s="112">
        <v>425</v>
      </c>
      <c r="G38" s="124">
        <v>380</v>
      </c>
      <c r="H38" s="252"/>
      <c r="I38" s="267"/>
      <c r="J38" s="265" t="str">
        <f t="shared" si="0"/>
        <v>W1</v>
      </c>
      <c r="L38" s="107"/>
      <c r="M38" s="107" t="e">
        <f>+C38*'[1]Megrendelőlap'!#REF!</f>
        <v>#REF!</v>
      </c>
      <c r="N38" s="107" t="e">
        <f>+D38*'[1]Megrendelőlap'!#REF!</f>
        <v>#REF!</v>
      </c>
      <c r="O38" s="107" t="e">
        <f>+E38*'[1]Megrendelőlap'!#REF!</f>
        <v>#REF!</v>
      </c>
      <c r="P38" s="107" t="e">
        <f>+F38*'[1]Megrendelőlap'!#REF!</f>
        <v>#REF!</v>
      </c>
      <c r="Q38" s="107" t="e">
        <f>+G38*'[1]Megrendelőlap'!#REF!</f>
        <v>#REF!</v>
      </c>
      <c r="R38" s="107" t="e">
        <f>+H38*'[1]Megrendelőlap'!#REF!</f>
        <v>#REF!</v>
      </c>
      <c r="S38" s="107" t="e">
        <f>+I38*'[1]Megrendelőlap'!#REF!</f>
        <v>#REF!</v>
      </c>
    </row>
    <row r="39" spans="1:19" ht="12" customHeight="1">
      <c r="A39" s="274" t="s">
        <v>314</v>
      </c>
      <c r="B39" s="275"/>
      <c r="C39" s="111">
        <v>265</v>
      </c>
      <c r="D39" s="111">
        <v>265</v>
      </c>
      <c r="E39" s="111">
        <v>265</v>
      </c>
      <c r="F39" s="112">
        <v>265</v>
      </c>
      <c r="G39" s="124">
        <v>265</v>
      </c>
      <c r="H39" s="252"/>
      <c r="I39" s="267"/>
      <c r="J39" s="265" t="str">
        <f t="shared" si="0"/>
        <v>W2</v>
      </c>
      <c r="L39" s="107"/>
      <c r="M39" s="107" t="e">
        <f>+C39*'[1]Megrendelőlap'!#REF!</f>
        <v>#REF!</v>
      </c>
      <c r="N39" s="107" t="e">
        <f>+D39*'[1]Megrendelőlap'!#REF!</f>
        <v>#REF!</v>
      </c>
      <c r="O39" s="107" t="e">
        <f>+E39*'[1]Megrendelőlap'!#REF!</f>
        <v>#REF!</v>
      </c>
      <c r="P39" s="107" t="e">
        <f>+F39*'[1]Megrendelőlap'!#REF!</f>
        <v>#REF!</v>
      </c>
      <c r="Q39" s="107" t="e">
        <f>+G39*'[1]Megrendelőlap'!#REF!</f>
        <v>#REF!</v>
      </c>
      <c r="R39" s="107" t="e">
        <f>+H39*'[1]Megrendelőlap'!#REF!</f>
        <v>#REF!</v>
      </c>
      <c r="S39" s="107" t="e">
        <f>+I39*'[1]Megrendelőlap'!#REF!</f>
        <v>#REF!</v>
      </c>
    </row>
    <row r="40" spans="1:19" ht="12" customHeight="1">
      <c r="A40" s="276" t="s">
        <v>59</v>
      </c>
      <c r="B40" s="275"/>
      <c r="C40" s="111">
        <v>180</v>
      </c>
      <c r="D40" s="111">
        <v>180</v>
      </c>
      <c r="E40" s="111">
        <v>180</v>
      </c>
      <c r="F40" s="112">
        <v>180</v>
      </c>
      <c r="G40" s="124">
        <v>180</v>
      </c>
      <c r="H40" s="252"/>
      <c r="I40" s="267"/>
      <c r="J40" s="265" t="str">
        <f t="shared" si="0"/>
        <v>X</v>
      </c>
      <c r="L40" s="107"/>
      <c r="M40" s="107" t="e">
        <f>+C40*'[1]Megrendelőlap'!#REF!</f>
        <v>#REF!</v>
      </c>
      <c r="N40" s="107" t="e">
        <f>+D40*'[1]Megrendelőlap'!#REF!</f>
        <v>#REF!</v>
      </c>
      <c r="O40" s="107" t="e">
        <f>+E40*'[1]Megrendelőlap'!#REF!</f>
        <v>#REF!</v>
      </c>
      <c r="P40" s="107" t="e">
        <f>+F40*'[1]Megrendelőlap'!#REF!</f>
        <v>#REF!</v>
      </c>
      <c r="Q40" s="107" t="e">
        <f>+G40*'[1]Megrendelőlap'!#REF!</f>
        <v>#REF!</v>
      </c>
      <c r="R40" s="107" t="e">
        <f>+H40*'[1]Megrendelőlap'!#REF!</f>
        <v>#REF!</v>
      </c>
      <c r="S40" s="107" t="e">
        <f>+I40*'[1]Megrendelőlap'!#REF!</f>
        <v>#REF!</v>
      </c>
    </row>
    <row r="41" spans="1:19" ht="12" customHeight="1">
      <c r="A41" s="277" t="s">
        <v>217</v>
      </c>
      <c r="B41" s="151">
        <v>8250</v>
      </c>
      <c r="C41" s="150">
        <v>1835</v>
      </c>
      <c r="D41" s="111">
        <v>1855</v>
      </c>
      <c r="E41" s="111">
        <v>1890</v>
      </c>
      <c r="F41" s="112">
        <v>1815</v>
      </c>
      <c r="G41" s="124">
        <v>1855</v>
      </c>
      <c r="H41" s="252"/>
      <c r="I41" s="267"/>
      <c r="J41" s="265" t="str">
        <f t="shared" si="0"/>
        <v>SU1</v>
      </c>
      <c r="L41" s="107" t="e">
        <f>+B41*'[1]Megrendelőlap'!#REF!</f>
        <v>#REF!</v>
      </c>
      <c r="M41" s="107" t="e">
        <f>+C41*'[1]Megrendelőlap'!#REF!</f>
        <v>#REF!</v>
      </c>
      <c r="N41" s="107" t="e">
        <f>+D41*'[1]Megrendelőlap'!#REF!</f>
        <v>#REF!</v>
      </c>
      <c r="O41" s="107" t="e">
        <f>+E41*'[1]Megrendelőlap'!#REF!</f>
        <v>#REF!</v>
      </c>
      <c r="P41" s="107" t="e">
        <f>+F41*'[1]Megrendelőlap'!#REF!</f>
        <v>#REF!</v>
      </c>
      <c r="Q41" s="107" t="e">
        <f>+G41*'[1]Megrendelőlap'!#REF!</f>
        <v>#REF!</v>
      </c>
      <c r="R41" s="107" t="e">
        <f>+H41*'[1]Megrendelőlap'!#REF!</f>
        <v>#REF!</v>
      </c>
      <c r="S41" s="107" t="e">
        <f>+I41*'[1]Megrendelőlap'!#REF!</f>
        <v>#REF!</v>
      </c>
    </row>
    <row r="42" spans="1:19" ht="12" customHeight="1" thickBot="1">
      <c r="A42" s="278" t="s">
        <v>218</v>
      </c>
      <c r="B42" s="279">
        <v>8250</v>
      </c>
      <c r="C42" s="280">
        <v>1835</v>
      </c>
      <c r="D42" s="281">
        <v>1855</v>
      </c>
      <c r="E42" s="281">
        <v>1890</v>
      </c>
      <c r="F42" s="282">
        <v>1815</v>
      </c>
      <c r="G42" s="283">
        <v>1855</v>
      </c>
      <c r="H42" s="257"/>
      <c r="I42" s="284"/>
      <c r="J42" s="265" t="str">
        <f t="shared" si="0"/>
        <v>SU2</v>
      </c>
      <c r="L42" s="107" t="e">
        <f>+B42*'[1]Megrendelőlap'!#REF!</f>
        <v>#REF!</v>
      </c>
      <c r="M42" s="107" t="e">
        <f>+C42*'[1]Megrendelőlap'!#REF!</f>
        <v>#REF!</v>
      </c>
      <c r="N42" s="107" t="e">
        <f>+D42*'[1]Megrendelőlap'!#REF!</f>
        <v>#REF!</v>
      </c>
      <c r="O42" s="107" t="e">
        <f>+E42*'[1]Megrendelőlap'!#REF!</f>
        <v>#REF!</v>
      </c>
      <c r="P42" s="107" t="e">
        <f>+F42*'[1]Megrendelőlap'!#REF!</f>
        <v>#REF!</v>
      </c>
      <c r="Q42" s="107" t="e">
        <f>+G42*'[1]Megrendelőlap'!#REF!</f>
        <v>#REF!</v>
      </c>
      <c r="R42" s="107" t="e">
        <f>+H42*'[1]Megrendelőlap'!#REF!</f>
        <v>#REF!</v>
      </c>
      <c r="S42" s="107" t="e">
        <f>+I42*'[1]Megrendelőlap'!#REF!</f>
        <v>#REF!</v>
      </c>
    </row>
    <row r="43" spans="1:19" ht="12" customHeight="1">
      <c r="A43" s="285" t="s">
        <v>224</v>
      </c>
      <c r="B43" s="116"/>
      <c r="C43" s="108">
        <v>1015</v>
      </c>
      <c r="D43" s="108">
        <v>950</v>
      </c>
      <c r="E43" s="108">
        <v>960</v>
      </c>
      <c r="F43" s="109">
        <v>855</v>
      </c>
      <c r="G43" s="223">
        <v>995</v>
      </c>
      <c r="H43" s="252"/>
      <c r="I43" s="267"/>
      <c r="J43" s="265" t="str">
        <f t="shared" si="0"/>
        <v>ZR1</v>
      </c>
      <c r="L43" s="107"/>
      <c r="M43" s="107" t="e">
        <f>+C43*'[1]Megrendelőlap'!#REF!</f>
        <v>#REF!</v>
      </c>
      <c r="N43" s="107" t="e">
        <f>+D43*'[1]Megrendelőlap'!#REF!</f>
        <v>#REF!</v>
      </c>
      <c r="O43" s="107" t="e">
        <f>+E43*'[1]Megrendelőlap'!#REF!</f>
        <v>#REF!</v>
      </c>
      <c r="P43" s="107" t="e">
        <f>+F43*'[1]Megrendelőlap'!#REF!</f>
        <v>#REF!</v>
      </c>
      <c r="Q43" s="107" t="e">
        <f>+G43*'[1]Megrendelőlap'!#REF!</f>
        <v>#REF!</v>
      </c>
      <c r="R43" s="107" t="e">
        <f>+H43*'[1]Megrendelőlap'!#REF!</f>
        <v>#REF!</v>
      </c>
      <c r="S43" s="107" t="e">
        <f>+I43*'[1]Megrendelőlap'!#REF!</f>
        <v>#REF!</v>
      </c>
    </row>
    <row r="44" spans="1:19" ht="12" customHeight="1">
      <c r="A44" s="276" t="s">
        <v>225</v>
      </c>
      <c r="B44" s="116"/>
      <c r="C44" s="111">
        <v>1810</v>
      </c>
      <c r="D44" s="111">
        <v>1695</v>
      </c>
      <c r="E44" s="111">
        <v>1790</v>
      </c>
      <c r="F44" s="112">
        <v>1830</v>
      </c>
      <c r="G44" s="124">
        <v>1840</v>
      </c>
      <c r="H44" s="252"/>
      <c r="I44" s="267"/>
      <c r="J44" s="265" t="str">
        <f t="shared" si="0"/>
        <v>ZR2</v>
      </c>
      <c r="L44" s="107"/>
      <c r="M44" s="107" t="e">
        <f>+C44*'[1]Megrendelőlap'!#REF!</f>
        <v>#REF!</v>
      </c>
      <c r="N44" s="107" t="e">
        <f>+D44*'[1]Megrendelőlap'!#REF!</f>
        <v>#REF!</v>
      </c>
      <c r="O44" s="107" t="e">
        <f>+E44*'[1]Megrendelőlap'!#REF!</f>
        <v>#REF!</v>
      </c>
      <c r="P44" s="107" t="e">
        <f>+F44*'[1]Megrendelőlap'!#REF!</f>
        <v>#REF!</v>
      </c>
      <c r="Q44" s="107" t="e">
        <f>+G44*'[1]Megrendelőlap'!#REF!</f>
        <v>#REF!</v>
      </c>
      <c r="R44" s="107" t="e">
        <f>+H44*'[1]Megrendelőlap'!#REF!</f>
        <v>#REF!</v>
      </c>
      <c r="S44" s="107" t="e">
        <f>+I44*'[1]Megrendelőlap'!#REF!</f>
        <v>#REF!</v>
      </c>
    </row>
    <row r="45" spans="1:19" ht="12" customHeight="1">
      <c r="A45" s="276" t="s">
        <v>226</v>
      </c>
      <c r="B45" s="116"/>
      <c r="C45" s="111">
        <v>1860</v>
      </c>
      <c r="D45" s="111">
        <v>1725</v>
      </c>
      <c r="E45" s="111">
        <v>1950</v>
      </c>
      <c r="F45" s="112">
        <v>1765</v>
      </c>
      <c r="G45" s="124">
        <v>1870</v>
      </c>
      <c r="H45" s="252"/>
      <c r="I45" s="267"/>
      <c r="J45" s="265" t="str">
        <f t="shared" si="0"/>
        <v>ZR3</v>
      </c>
      <c r="L45" s="107"/>
      <c r="M45" s="107" t="e">
        <f>+C45*'[1]Megrendelőlap'!#REF!</f>
        <v>#REF!</v>
      </c>
      <c r="N45" s="107" t="e">
        <f>+D45*'[1]Megrendelőlap'!#REF!</f>
        <v>#REF!</v>
      </c>
      <c r="O45" s="107" t="e">
        <f>+E45*'[1]Megrendelőlap'!#REF!</f>
        <v>#REF!</v>
      </c>
      <c r="P45" s="107" t="e">
        <f>+F45*'[1]Megrendelőlap'!#REF!</f>
        <v>#REF!</v>
      </c>
      <c r="Q45" s="107" t="e">
        <f>+G45*'[1]Megrendelőlap'!#REF!</f>
        <v>#REF!</v>
      </c>
      <c r="R45" s="107" t="e">
        <f>+H45*'[1]Megrendelőlap'!#REF!</f>
        <v>#REF!</v>
      </c>
      <c r="S45" s="107" t="e">
        <f>+I45*'[1]Megrendelőlap'!#REF!</f>
        <v>#REF!</v>
      </c>
    </row>
    <row r="46" spans="1:19" ht="12" customHeight="1">
      <c r="A46" s="276" t="s">
        <v>227</v>
      </c>
      <c r="B46" s="116"/>
      <c r="C46" s="111">
        <v>2040</v>
      </c>
      <c r="D46" s="111">
        <v>1840</v>
      </c>
      <c r="E46" s="111">
        <v>1875</v>
      </c>
      <c r="F46" s="112">
        <v>1850</v>
      </c>
      <c r="G46" s="124">
        <v>1960</v>
      </c>
      <c r="H46" s="252"/>
      <c r="I46" s="267"/>
      <c r="J46" s="265" t="str">
        <f t="shared" si="0"/>
        <v>ZR4</v>
      </c>
      <c r="L46" s="107"/>
      <c r="M46" s="107" t="e">
        <f>+C46*'[1]Megrendelőlap'!#REF!</f>
        <v>#REF!</v>
      </c>
      <c r="N46" s="107" t="e">
        <f>+D46*'[1]Megrendelőlap'!#REF!</f>
        <v>#REF!</v>
      </c>
      <c r="O46" s="107" t="e">
        <f>+E46*'[1]Megrendelőlap'!#REF!</f>
        <v>#REF!</v>
      </c>
      <c r="P46" s="107" t="e">
        <f>+F46*'[1]Megrendelőlap'!#REF!</f>
        <v>#REF!</v>
      </c>
      <c r="Q46" s="107" t="e">
        <f>+G46*'[1]Megrendelőlap'!#REF!</f>
        <v>#REF!</v>
      </c>
      <c r="R46" s="107" t="e">
        <f>+H46*'[1]Megrendelőlap'!#REF!</f>
        <v>#REF!</v>
      </c>
      <c r="S46" s="107" t="e">
        <f>+I46*'[1]Megrendelőlap'!#REF!</f>
        <v>#REF!</v>
      </c>
    </row>
    <row r="47" spans="1:19" ht="12" customHeight="1">
      <c r="A47" s="276" t="s">
        <v>228</v>
      </c>
      <c r="B47" s="116"/>
      <c r="C47" s="111">
        <v>1940</v>
      </c>
      <c r="D47" s="111">
        <v>1920</v>
      </c>
      <c r="E47" s="111">
        <v>1890</v>
      </c>
      <c r="F47" s="112">
        <v>1725</v>
      </c>
      <c r="G47" s="176">
        <v>1825</v>
      </c>
      <c r="H47" s="252"/>
      <c r="I47" s="267"/>
      <c r="J47" s="265" t="str">
        <f t="shared" si="0"/>
        <v>ZR5</v>
      </c>
      <c r="L47" s="107"/>
      <c r="M47" s="107" t="e">
        <f>+C47*'[1]Megrendelőlap'!#REF!</f>
        <v>#REF!</v>
      </c>
      <c r="N47" s="107" t="e">
        <f>+D47*'[1]Megrendelőlap'!#REF!</f>
        <v>#REF!</v>
      </c>
      <c r="O47" s="107" t="e">
        <f>+E47*'[1]Megrendelőlap'!#REF!</f>
        <v>#REF!</v>
      </c>
      <c r="P47" s="107" t="e">
        <f>+F47*'[1]Megrendelőlap'!#REF!</f>
        <v>#REF!</v>
      </c>
      <c r="Q47" s="107" t="e">
        <f>+G47*'[1]Megrendelőlap'!#REF!</f>
        <v>#REF!</v>
      </c>
      <c r="R47" s="107" t="e">
        <f>+H47*'[1]Megrendelőlap'!#REF!</f>
        <v>#REF!</v>
      </c>
      <c r="S47" s="107" t="e">
        <f>+I47*'[1]Megrendelőlap'!#REF!</f>
        <v>#REF!</v>
      </c>
    </row>
    <row r="48" spans="1:19" ht="12" customHeight="1">
      <c r="A48" s="276" t="s">
        <v>229</v>
      </c>
      <c r="B48" s="116"/>
      <c r="C48" s="111">
        <v>2010</v>
      </c>
      <c r="D48" s="111">
        <v>1990</v>
      </c>
      <c r="E48" s="111">
        <v>1980</v>
      </c>
      <c r="F48" s="112">
        <v>1850</v>
      </c>
      <c r="G48" s="124">
        <v>1880</v>
      </c>
      <c r="H48" s="252"/>
      <c r="I48" s="267"/>
      <c r="J48" s="265" t="str">
        <f t="shared" si="0"/>
        <v>ZR6</v>
      </c>
      <c r="L48" s="107"/>
      <c r="M48" s="107" t="e">
        <f>+C48*'[1]Megrendelőlap'!#REF!</f>
        <v>#REF!</v>
      </c>
      <c r="N48" s="107" t="e">
        <f>+D48*'[1]Megrendelőlap'!#REF!</f>
        <v>#REF!</v>
      </c>
      <c r="O48" s="107" t="e">
        <f>+E48*'[1]Megrendelőlap'!#REF!</f>
        <v>#REF!</v>
      </c>
      <c r="P48" s="107" t="e">
        <f>+F48*'[1]Megrendelőlap'!#REF!</f>
        <v>#REF!</v>
      </c>
      <c r="Q48" s="107" t="e">
        <f>+G48*'[1]Megrendelőlap'!#REF!</f>
        <v>#REF!</v>
      </c>
      <c r="R48" s="107" t="e">
        <f>+H48*'[1]Megrendelőlap'!#REF!</f>
        <v>#REF!</v>
      </c>
      <c r="S48" s="107" t="e">
        <f>+I48*'[1]Megrendelőlap'!#REF!</f>
        <v>#REF!</v>
      </c>
    </row>
    <row r="49" spans="1:19" ht="12" customHeight="1">
      <c r="A49" s="276" t="s">
        <v>230</v>
      </c>
      <c r="B49" s="111">
        <v>10650</v>
      </c>
      <c r="C49" s="111">
        <v>2850</v>
      </c>
      <c r="D49" s="111">
        <v>2520</v>
      </c>
      <c r="E49" s="111">
        <v>2645</v>
      </c>
      <c r="F49" s="112">
        <v>2605</v>
      </c>
      <c r="G49" s="124">
        <v>2685</v>
      </c>
      <c r="H49" s="252"/>
      <c r="I49" s="267"/>
      <c r="J49" s="265" t="str">
        <f t="shared" si="0"/>
        <v>ZR7</v>
      </c>
      <c r="L49" s="107" t="e">
        <f>+B49*'[1]Megrendelőlap'!#REF!</f>
        <v>#REF!</v>
      </c>
      <c r="M49" s="107" t="e">
        <f>+C49*'[1]Megrendelőlap'!#REF!</f>
        <v>#REF!</v>
      </c>
      <c r="N49" s="107" t="e">
        <f>+D49*'[1]Megrendelőlap'!#REF!</f>
        <v>#REF!</v>
      </c>
      <c r="O49" s="107" t="e">
        <f>+E49*'[1]Megrendelőlap'!#REF!</f>
        <v>#REF!</v>
      </c>
      <c r="P49" s="107" t="e">
        <f>+F49*'[1]Megrendelőlap'!#REF!</f>
        <v>#REF!</v>
      </c>
      <c r="Q49" s="107" t="e">
        <f>+G49*'[1]Megrendelőlap'!#REF!</f>
        <v>#REF!</v>
      </c>
      <c r="R49" s="107" t="e">
        <f>+H49*'[1]Megrendelőlap'!#REF!</f>
        <v>#REF!</v>
      </c>
      <c r="S49" s="107" t="e">
        <f>+I49*'[1]Megrendelőlap'!#REF!</f>
        <v>#REF!</v>
      </c>
    </row>
    <row r="50" spans="1:19" ht="12" customHeight="1" thickBot="1">
      <c r="A50" s="286" t="s">
        <v>231</v>
      </c>
      <c r="B50" s="255"/>
      <c r="C50" s="281">
        <v>895</v>
      </c>
      <c r="D50" s="281">
        <v>890</v>
      </c>
      <c r="E50" s="281">
        <v>875</v>
      </c>
      <c r="F50" s="282">
        <v>885</v>
      </c>
      <c r="G50" s="283">
        <v>905</v>
      </c>
      <c r="H50" s="257"/>
      <c r="I50" s="284"/>
      <c r="J50" s="265" t="str">
        <f t="shared" si="0"/>
        <v>ZR8</v>
      </c>
      <c r="L50" s="107"/>
      <c r="M50" s="107" t="e">
        <f>+C50*'[1]Megrendelőlap'!#REF!</f>
        <v>#REF!</v>
      </c>
      <c r="N50" s="107" t="e">
        <f>+D50*'[1]Megrendelőlap'!#REF!</f>
        <v>#REF!</v>
      </c>
      <c r="O50" s="107" t="e">
        <f>+E50*'[1]Megrendelőlap'!#REF!</f>
        <v>#REF!</v>
      </c>
      <c r="P50" s="107" t="e">
        <f>+F50*'[1]Megrendelőlap'!#REF!</f>
        <v>#REF!</v>
      </c>
      <c r="Q50" s="107" t="e">
        <f>+G50*'[1]Megrendelőlap'!#REF!</f>
        <v>#REF!</v>
      </c>
      <c r="R50" s="107" t="e">
        <f>+H50*'[1]Megrendelőlap'!#REF!</f>
        <v>#REF!</v>
      </c>
      <c r="S50" s="107" t="e">
        <f>+I50*'[1]Megrendelőlap'!#REF!</f>
        <v>#REF!</v>
      </c>
    </row>
    <row r="51" spans="1:19" ht="12" customHeight="1">
      <c r="A51" s="285" t="s">
        <v>487</v>
      </c>
      <c r="B51" s="116"/>
      <c r="C51" s="287">
        <v>495</v>
      </c>
      <c r="D51" s="287">
        <v>510</v>
      </c>
      <c r="E51" s="287">
        <v>505</v>
      </c>
      <c r="F51" s="288">
        <v>495</v>
      </c>
      <c r="G51" s="289">
        <v>510</v>
      </c>
      <c r="H51" s="252"/>
      <c r="I51" s="267"/>
      <c r="J51" s="265" t="str">
        <f t="shared" si="0"/>
        <v>ZK</v>
      </c>
      <c r="L51" s="107"/>
      <c r="M51" s="107"/>
      <c r="N51" s="107"/>
      <c r="O51" s="107"/>
      <c r="P51" s="107"/>
      <c r="Q51" s="107"/>
      <c r="R51" s="107"/>
      <c r="S51" s="107"/>
    </row>
    <row r="52" spans="1:19" ht="12" customHeight="1">
      <c r="A52" s="285" t="s">
        <v>487</v>
      </c>
      <c r="B52" s="116"/>
      <c r="C52" s="108">
        <v>1965</v>
      </c>
      <c r="D52" s="108">
        <v>2155</v>
      </c>
      <c r="E52" s="108">
        <v>2015</v>
      </c>
      <c r="F52" s="109">
        <v>2025</v>
      </c>
      <c r="G52" s="223">
        <v>1930</v>
      </c>
      <c r="H52" s="252"/>
      <c r="I52" s="267"/>
      <c r="J52" s="265" t="str">
        <f t="shared" si="0"/>
        <v>ZK</v>
      </c>
      <c r="L52" s="107"/>
      <c r="M52" s="107"/>
      <c r="N52" s="107"/>
      <c r="O52" s="107"/>
      <c r="P52" s="107"/>
      <c r="Q52" s="107"/>
      <c r="R52" s="107"/>
      <c r="S52" s="107"/>
    </row>
    <row r="53" spans="1:19" ht="12" customHeight="1">
      <c r="A53" s="276" t="s">
        <v>68</v>
      </c>
      <c r="B53" s="117"/>
      <c r="C53" s="111">
        <v>1910</v>
      </c>
      <c r="D53" s="111">
        <v>1870</v>
      </c>
      <c r="E53" s="111">
        <v>1890</v>
      </c>
      <c r="F53" s="112">
        <v>1875</v>
      </c>
      <c r="G53" s="124">
        <v>1870</v>
      </c>
      <c r="H53" s="252"/>
      <c r="I53" s="267"/>
      <c r="J53" s="265" t="str">
        <f t="shared" si="0"/>
        <v>Z1</v>
      </c>
      <c r="L53" s="107"/>
      <c r="M53" s="107" t="e">
        <f>+C53*'[1]Megrendelőlap'!#REF!</f>
        <v>#REF!</v>
      </c>
      <c r="N53" s="107" t="e">
        <f>+D53*'[1]Megrendelőlap'!#REF!</f>
        <v>#REF!</v>
      </c>
      <c r="O53" s="107" t="e">
        <f>+E53*'[1]Megrendelőlap'!#REF!</f>
        <v>#REF!</v>
      </c>
      <c r="P53" s="107" t="e">
        <f>+F53*'[1]Megrendelőlap'!#REF!</f>
        <v>#REF!</v>
      </c>
      <c r="Q53" s="107" t="e">
        <f>+G53*'[1]Megrendelőlap'!#REF!</f>
        <v>#REF!</v>
      </c>
      <c r="R53" s="107" t="e">
        <f>+H53*'[1]Megrendelőlap'!#REF!</f>
        <v>#REF!</v>
      </c>
      <c r="S53" s="107" t="e">
        <f>+I53*'[1]Megrendelőlap'!#REF!</f>
        <v>#REF!</v>
      </c>
    </row>
    <row r="54" spans="1:19" ht="12" customHeight="1">
      <c r="A54" s="276" t="s">
        <v>70</v>
      </c>
      <c r="B54" s="117"/>
      <c r="C54" s="111">
        <v>1415</v>
      </c>
      <c r="D54" s="111">
        <v>1455</v>
      </c>
      <c r="E54" s="111">
        <v>1440</v>
      </c>
      <c r="F54" s="112">
        <v>1730</v>
      </c>
      <c r="G54" s="124">
        <v>1395</v>
      </c>
      <c r="H54" s="252"/>
      <c r="I54" s="267"/>
      <c r="J54" s="265" t="str">
        <f t="shared" si="0"/>
        <v>Z2</v>
      </c>
      <c r="L54" s="107"/>
      <c r="M54" s="107" t="e">
        <f>+C54*'[1]Megrendelőlap'!#REF!</f>
        <v>#REF!</v>
      </c>
      <c r="N54" s="107" t="e">
        <f>+D54*'[1]Megrendelőlap'!#REF!</f>
        <v>#REF!</v>
      </c>
      <c r="O54" s="107" t="e">
        <f>+E54*'[1]Megrendelőlap'!#REF!</f>
        <v>#REF!</v>
      </c>
      <c r="P54" s="107" t="e">
        <f>+F54*'[1]Megrendelőlap'!#REF!</f>
        <v>#REF!</v>
      </c>
      <c r="Q54" s="107" t="e">
        <f>+G54*'[1]Megrendelőlap'!#REF!</f>
        <v>#REF!</v>
      </c>
      <c r="R54" s="107" t="e">
        <f>+H54*'[1]Megrendelőlap'!#REF!</f>
        <v>#REF!</v>
      </c>
      <c r="S54" s="107" t="e">
        <f>+I54*'[1]Megrendelőlap'!#REF!</f>
        <v>#REF!</v>
      </c>
    </row>
    <row r="55" spans="1:19" ht="12" customHeight="1">
      <c r="A55" s="276" t="s">
        <v>72</v>
      </c>
      <c r="B55" s="117"/>
      <c r="C55" s="111">
        <v>1775</v>
      </c>
      <c r="D55" s="111">
        <v>1805</v>
      </c>
      <c r="E55" s="111">
        <v>1875</v>
      </c>
      <c r="F55" s="112">
        <v>1890</v>
      </c>
      <c r="G55" s="124">
        <v>1835</v>
      </c>
      <c r="H55" s="252"/>
      <c r="I55" s="267"/>
      <c r="J55" s="265" t="str">
        <f t="shared" si="0"/>
        <v>Z3</v>
      </c>
      <c r="L55" s="107"/>
      <c r="M55" s="107" t="e">
        <f>+C55*'[1]Megrendelőlap'!#REF!</f>
        <v>#REF!</v>
      </c>
      <c r="N55" s="107" t="e">
        <f>+D55*'[1]Megrendelőlap'!#REF!</f>
        <v>#REF!</v>
      </c>
      <c r="O55" s="107" t="e">
        <f>+E55*'[1]Megrendelőlap'!#REF!</f>
        <v>#REF!</v>
      </c>
      <c r="P55" s="107" t="e">
        <f>+F55*'[1]Megrendelőlap'!#REF!</f>
        <v>#REF!</v>
      </c>
      <c r="Q55" s="107" t="e">
        <f>+G55*'[1]Megrendelőlap'!#REF!</f>
        <v>#REF!</v>
      </c>
      <c r="R55" s="107" t="e">
        <f>+H55*'[1]Megrendelőlap'!#REF!</f>
        <v>#REF!</v>
      </c>
      <c r="S55" s="107" t="e">
        <f>+I55*'[1]Megrendelőlap'!#REF!</f>
        <v>#REF!</v>
      </c>
    </row>
    <row r="56" spans="1:19" ht="12" customHeight="1">
      <c r="A56" s="276" t="s">
        <v>74</v>
      </c>
      <c r="B56" s="117"/>
      <c r="C56" s="111">
        <v>1880</v>
      </c>
      <c r="D56" s="111">
        <v>1810</v>
      </c>
      <c r="E56" s="111">
        <v>1920</v>
      </c>
      <c r="F56" s="112">
        <v>1845</v>
      </c>
      <c r="G56" s="124">
        <v>1870</v>
      </c>
      <c r="H56" s="252"/>
      <c r="I56" s="267"/>
      <c r="J56" s="265" t="str">
        <f t="shared" si="0"/>
        <v>Z4</v>
      </c>
      <c r="L56" s="107"/>
      <c r="M56" s="107" t="e">
        <f>+C56*'[1]Megrendelőlap'!#REF!</f>
        <v>#REF!</v>
      </c>
      <c r="N56" s="107" t="e">
        <f>+D56*'[1]Megrendelőlap'!#REF!</f>
        <v>#REF!</v>
      </c>
      <c r="O56" s="107" t="e">
        <f>+E56*'[1]Megrendelőlap'!#REF!</f>
        <v>#REF!</v>
      </c>
      <c r="P56" s="107" t="e">
        <f>+F56*'[1]Megrendelőlap'!#REF!</f>
        <v>#REF!</v>
      </c>
      <c r="Q56" s="107" t="e">
        <f>+G56*'[1]Megrendelőlap'!#REF!</f>
        <v>#REF!</v>
      </c>
      <c r="R56" s="107" t="e">
        <f>+H56*'[1]Megrendelőlap'!#REF!</f>
        <v>#REF!</v>
      </c>
      <c r="S56" s="107" t="e">
        <f>+I56*'[1]Megrendelőlap'!#REF!</f>
        <v>#REF!</v>
      </c>
    </row>
    <row r="57" spans="1:19" ht="12" customHeight="1">
      <c r="A57" s="276" t="s">
        <v>76</v>
      </c>
      <c r="B57" s="115">
        <v>10150</v>
      </c>
      <c r="C57" s="111">
        <v>2270</v>
      </c>
      <c r="D57" s="111">
        <v>2285</v>
      </c>
      <c r="E57" s="111">
        <v>2295</v>
      </c>
      <c r="F57" s="112">
        <v>2395</v>
      </c>
      <c r="G57" s="124">
        <v>2105</v>
      </c>
      <c r="H57" s="252"/>
      <c r="I57" s="267"/>
      <c r="J57" s="265" t="str">
        <f t="shared" si="0"/>
        <v>Z5</v>
      </c>
      <c r="L57" s="107" t="e">
        <f>+B57*'[1]Megrendelőlap'!#REF!</f>
        <v>#REF!</v>
      </c>
      <c r="M57" s="107" t="e">
        <f>+C57*'[1]Megrendelőlap'!#REF!</f>
        <v>#REF!</v>
      </c>
      <c r="N57" s="107" t="e">
        <f>+D57*'[1]Megrendelőlap'!#REF!</f>
        <v>#REF!</v>
      </c>
      <c r="O57" s="107" t="e">
        <f>+E57*'[1]Megrendelőlap'!#REF!</f>
        <v>#REF!</v>
      </c>
      <c r="P57" s="107" t="e">
        <f>+F57*'[1]Megrendelőlap'!#REF!</f>
        <v>#REF!</v>
      </c>
      <c r="Q57" s="107" t="e">
        <f>+G57*'[1]Megrendelőlap'!#REF!</f>
        <v>#REF!</v>
      </c>
      <c r="R57" s="107" t="e">
        <f>+H57*'[1]Megrendelőlap'!#REF!</f>
        <v>#REF!</v>
      </c>
      <c r="S57" s="107" t="e">
        <f>+I57*'[1]Megrendelőlap'!#REF!</f>
        <v>#REF!</v>
      </c>
    </row>
    <row r="58" spans="1:19" ht="12" customHeight="1">
      <c r="A58" s="276" t="s">
        <v>77</v>
      </c>
      <c r="B58" s="117"/>
      <c r="C58" s="111">
        <v>1830</v>
      </c>
      <c r="D58" s="111">
        <v>1860</v>
      </c>
      <c r="E58" s="111">
        <v>1810</v>
      </c>
      <c r="F58" s="112">
        <v>1805</v>
      </c>
      <c r="G58" s="124">
        <v>1855</v>
      </c>
      <c r="H58" s="252"/>
      <c r="I58" s="267"/>
      <c r="J58" s="265" t="str">
        <f t="shared" si="0"/>
        <v>Z6</v>
      </c>
      <c r="L58" s="107"/>
      <c r="M58" s="107" t="e">
        <f>+C58*'[1]Megrendelőlap'!#REF!</f>
        <v>#REF!</v>
      </c>
      <c r="N58" s="107" t="e">
        <f>+D58*'[1]Megrendelőlap'!#REF!</f>
        <v>#REF!</v>
      </c>
      <c r="O58" s="107" t="e">
        <f>+E58*'[1]Megrendelőlap'!#REF!</f>
        <v>#REF!</v>
      </c>
      <c r="P58" s="107" t="e">
        <f>+F58*'[1]Megrendelőlap'!#REF!</f>
        <v>#REF!</v>
      </c>
      <c r="Q58" s="107" t="e">
        <f>+G58*'[1]Megrendelőlap'!#REF!</f>
        <v>#REF!</v>
      </c>
      <c r="R58" s="107" t="e">
        <f>+H58*'[1]Megrendelőlap'!#REF!</f>
        <v>#REF!</v>
      </c>
      <c r="S58" s="107" t="e">
        <f>+I58*'[1]Megrendelőlap'!#REF!</f>
        <v>#REF!</v>
      </c>
    </row>
    <row r="59" spans="1:19" ht="12" customHeight="1">
      <c r="A59" s="276" t="s">
        <v>79</v>
      </c>
      <c r="B59" s="117"/>
      <c r="C59" s="111">
        <v>1820</v>
      </c>
      <c r="D59" s="111">
        <v>1720</v>
      </c>
      <c r="E59" s="111">
        <v>1820</v>
      </c>
      <c r="F59" s="112">
        <v>1720</v>
      </c>
      <c r="G59" s="124">
        <v>1690</v>
      </c>
      <c r="H59" s="252"/>
      <c r="I59" s="267"/>
      <c r="J59" s="265" t="str">
        <f t="shared" si="0"/>
        <v>Z7</v>
      </c>
      <c r="L59" s="107"/>
      <c r="M59" s="107" t="e">
        <f>+C59*'[1]Megrendelőlap'!#REF!</f>
        <v>#REF!</v>
      </c>
      <c r="N59" s="107" t="e">
        <f>+D59*'[1]Megrendelőlap'!#REF!</f>
        <v>#REF!</v>
      </c>
      <c r="O59" s="107" t="e">
        <f>+E59*'[1]Megrendelőlap'!#REF!</f>
        <v>#REF!</v>
      </c>
      <c r="P59" s="107" t="e">
        <f>+F59*'[1]Megrendelőlap'!#REF!</f>
        <v>#REF!</v>
      </c>
      <c r="Q59" s="107" t="e">
        <f>+G59*'[1]Megrendelőlap'!#REF!</f>
        <v>#REF!</v>
      </c>
      <c r="R59" s="107" t="e">
        <f>+H59*'[1]Megrendelőlap'!#REF!</f>
        <v>#REF!</v>
      </c>
      <c r="S59" s="107" t="e">
        <f>+I59*'[1]Megrendelőlap'!#REF!</f>
        <v>#REF!</v>
      </c>
    </row>
    <row r="60" spans="1:19" ht="12" customHeight="1">
      <c r="A60" s="274" t="s">
        <v>81</v>
      </c>
      <c r="B60" s="117"/>
      <c r="C60" s="111">
        <v>1770</v>
      </c>
      <c r="D60" s="111">
        <v>1840</v>
      </c>
      <c r="E60" s="111">
        <v>1855</v>
      </c>
      <c r="F60" s="112">
        <v>1895</v>
      </c>
      <c r="G60" s="124">
        <v>1905</v>
      </c>
      <c r="H60" s="252"/>
      <c r="I60" s="267"/>
      <c r="J60" s="265" t="str">
        <f t="shared" si="0"/>
        <v>Z8</v>
      </c>
      <c r="L60" s="107"/>
      <c r="M60" s="107" t="e">
        <f>+C60*'[1]Megrendelőlap'!#REF!</f>
        <v>#REF!</v>
      </c>
      <c r="N60" s="107" t="e">
        <f>+D60*'[1]Megrendelőlap'!#REF!</f>
        <v>#REF!</v>
      </c>
      <c r="O60" s="107" t="e">
        <f>+E60*'[1]Megrendelőlap'!#REF!</f>
        <v>#REF!</v>
      </c>
      <c r="P60" s="107" t="e">
        <f>+F60*'[1]Megrendelőlap'!#REF!</f>
        <v>#REF!</v>
      </c>
      <c r="Q60" s="107" t="e">
        <f>+G60*'[1]Megrendelőlap'!#REF!</f>
        <v>#REF!</v>
      </c>
      <c r="R60" s="107" t="e">
        <f>+H60*'[1]Megrendelőlap'!#REF!</f>
        <v>#REF!</v>
      </c>
      <c r="S60" s="107" t="e">
        <f>+I60*'[1]Megrendelőlap'!#REF!</f>
        <v>#REF!</v>
      </c>
    </row>
    <row r="61" spans="1:19" ht="12" customHeight="1">
      <c r="A61" s="274" t="s">
        <v>83</v>
      </c>
      <c r="B61" s="117"/>
      <c r="C61" s="118">
        <v>755</v>
      </c>
      <c r="D61" s="118">
        <v>830</v>
      </c>
      <c r="E61" s="118">
        <v>770</v>
      </c>
      <c r="F61" s="251">
        <v>795</v>
      </c>
      <c r="G61" s="124">
        <v>805</v>
      </c>
      <c r="H61" s="252"/>
      <c r="I61" s="267"/>
      <c r="J61" s="265" t="str">
        <f t="shared" si="0"/>
        <v>Z9</v>
      </c>
      <c r="L61" s="107"/>
      <c r="M61" s="107" t="e">
        <f>+C61*'[1]Megrendelőlap'!#REF!</f>
        <v>#REF!</v>
      </c>
      <c r="N61" s="107" t="e">
        <f>+D61*'[1]Megrendelőlap'!#REF!</f>
        <v>#REF!</v>
      </c>
      <c r="O61" s="107" t="e">
        <f>+E61*'[1]Megrendelőlap'!#REF!</f>
        <v>#REF!</v>
      </c>
      <c r="P61" s="107" t="e">
        <f>+F61*'[1]Megrendelőlap'!#REF!</f>
        <v>#REF!</v>
      </c>
      <c r="Q61" s="107" t="e">
        <f>+G61*'[1]Megrendelőlap'!#REF!</f>
        <v>#REF!</v>
      </c>
      <c r="R61" s="107" t="e">
        <f>+H61*'[1]Megrendelőlap'!#REF!</f>
        <v>#REF!</v>
      </c>
      <c r="S61" s="107" t="e">
        <f>+I61*'[1]Megrendelőlap'!#REF!</f>
        <v>#REF!</v>
      </c>
    </row>
    <row r="62" spans="1:19" ht="12.75">
      <c r="A62" s="277" t="s">
        <v>84</v>
      </c>
      <c r="B62" s="174">
        <f>SUM(C62:I62)</f>
        <v>23240</v>
      </c>
      <c r="C62" s="290">
        <v>3320</v>
      </c>
      <c r="D62" s="290">
        <v>3320</v>
      </c>
      <c r="E62" s="290">
        <v>3320</v>
      </c>
      <c r="F62" s="290">
        <v>3320</v>
      </c>
      <c r="G62" s="290">
        <v>3320</v>
      </c>
      <c r="H62" s="290">
        <v>3320</v>
      </c>
      <c r="I62" s="290">
        <v>3320</v>
      </c>
      <c r="J62" s="265" t="str">
        <f t="shared" si="0"/>
        <v>Z10</v>
      </c>
      <c r="L62" s="107"/>
      <c r="M62" s="107" t="e">
        <f>+C62*'[1]Megrendelőlap'!#REF!</f>
        <v>#REF!</v>
      </c>
      <c r="N62" s="107" t="e">
        <f>+D62*'[1]Megrendelőlap'!#REF!</f>
        <v>#REF!</v>
      </c>
      <c r="O62" s="107" t="e">
        <f>+E62*'[1]Megrendelőlap'!#REF!</f>
        <v>#REF!</v>
      </c>
      <c r="P62" s="107" t="e">
        <f>+F62*'[1]Megrendelőlap'!#REF!</f>
        <v>#REF!</v>
      </c>
      <c r="Q62" s="107" t="e">
        <f>+G62*'[1]Megrendelőlap'!#REF!</f>
        <v>#REF!</v>
      </c>
      <c r="R62" s="107" t="e">
        <f>+H62*'[1]Megrendelőlap'!#REF!</f>
        <v>#REF!</v>
      </c>
      <c r="S62" s="107" t="e">
        <f>+I62*'[1]Megrendelőlap'!#REF!</f>
        <v>#REF!</v>
      </c>
    </row>
    <row r="63" spans="1:19" ht="13.5" thickBot="1">
      <c r="A63" s="286" t="s">
        <v>170</v>
      </c>
      <c r="B63" s="256"/>
      <c r="C63" s="256">
        <v>255</v>
      </c>
      <c r="D63" s="256">
        <v>255</v>
      </c>
      <c r="E63" s="256">
        <v>255</v>
      </c>
      <c r="F63" s="256">
        <v>255</v>
      </c>
      <c r="G63" s="256">
        <v>255</v>
      </c>
      <c r="H63" s="257"/>
      <c r="I63" s="284"/>
      <c r="J63" s="265" t="str">
        <f t="shared" si="0"/>
        <v>ZX</v>
      </c>
      <c r="L63" s="107"/>
      <c r="M63" s="107" t="e">
        <f>+C63*'[1]Megrendelőlap'!#REF!</f>
        <v>#REF!</v>
      </c>
      <c r="N63" s="107" t="e">
        <f>+D63*'[1]Megrendelőlap'!#REF!</f>
        <v>#REF!</v>
      </c>
      <c r="O63" s="107" t="e">
        <f>+E63*'[1]Megrendelőlap'!#REF!</f>
        <v>#REF!</v>
      </c>
      <c r="P63" s="107" t="e">
        <f>+F63*'[1]Megrendelőlap'!#REF!</f>
        <v>#REF!</v>
      </c>
      <c r="Q63" s="107" t="e">
        <f>+G63*'[1]Megrendelőlap'!#REF!</f>
        <v>#REF!</v>
      </c>
      <c r="R63" s="107" t="e">
        <f>+H63*'[1]Megrendelőlap'!#REF!</f>
        <v>#REF!</v>
      </c>
      <c r="S63" s="107" t="e">
        <f>+I63*'[1]Megrendelőlap'!#REF!</f>
        <v>#REF!</v>
      </c>
    </row>
    <row r="64" spans="1:20" ht="12.75">
      <c r="A64" s="285" t="s">
        <v>210</v>
      </c>
      <c r="B64" s="117"/>
      <c r="C64" s="108">
        <v>775</v>
      </c>
      <c r="D64" s="108">
        <v>695</v>
      </c>
      <c r="E64" s="108">
        <v>795</v>
      </c>
      <c r="F64" s="109">
        <v>845</v>
      </c>
      <c r="G64" s="223">
        <v>880</v>
      </c>
      <c r="H64" s="252"/>
      <c r="I64" s="267"/>
      <c r="J64" s="265" t="str">
        <f t="shared" si="0"/>
        <v>TVE1</v>
      </c>
      <c r="L64" s="107"/>
      <c r="M64" s="107" t="e">
        <f>+C64*'[1]Megrendelőlap'!#REF!</f>
        <v>#REF!</v>
      </c>
      <c r="N64" s="107" t="e">
        <f>+D64*'[1]Megrendelőlap'!#REF!</f>
        <v>#REF!</v>
      </c>
      <c r="O64" s="107" t="e">
        <f>+E64*'[1]Megrendelőlap'!#REF!</f>
        <v>#REF!</v>
      </c>
      <c r="P64" s="107" t="e">
        <f>+F64*'[1]Megrendelőlap'!#REF!</f>
        <v>#REF!</v>
      </c>
      <c r="Q64" s="107" t="e">
        <f>+G64*'[1]Megrendelőlap'!#REF!</f>
        <v>#REF!</v>
      </c>
      <c r="R64" s="107" t="e">
        <f>+H64*'[1]Megrendelőlap'!#REF!</f>
        <v>#REF!</v>
      </c>
      <c r="S64" s="107" t="e">
        <f>+I64*'[1]Megrendelőlap'!#REF!</f>
        <v>#REF!</v>
      </c>
      <c r="T64" s="107"/>
    </row>
    <row r="65" spans="1:20" ht="12.75">
      <c r="A65" s="276" t="s">
        <v>208</v>
      </c>
      <c r="B65" s="117"/>
      <c r="C65" s="111">
        <v>2195</v>
      </c>
      <c r="D65" s="111">
        <v>1795</v>
      </c>
      <c r="E65" s="111">
        <v>2195</v>
      </c>
      <c r="F65" s="112">
        <v>1595</v>
      </c>
      <c r="G65" s="124">
        <v>1545</v>
      </c>
      <c r="H65" s="291">
        <v>1395</v>
      </c>
      <c r="I65" s="267"/>
      <c r="J65" s="265" t="str">
        <f t="shared" si="0"/>
        <v>TV2</v>
      </c>
      <c r="L65" s="107"/>
      <c r="M65" s="107" t="e">
        <f>+C65*'[1]Megrendelőlap'!#REF!</f>
        <v>#REF!</v>
      </c>
      <c r="N65" s="107" t="e">
        <f>+D65*'[1]Megrendelőlap'!#REF!</f>
        <v>#REF!</v>
      </c>
      <c r="O65" s="107" t="e">
        <f>+E65*'[1]Megrendelőlap'!#REF!</f>
        <v>#REF!</v>
      </c>
      <c r="P65" s="107" t="e">
        <f>+F65*'[1]Megrendelőlap'!#REF!</f>
        <v>#REF!</v>
      </c>
      <c r="Q65" s="107" t="e">
        <f>+G65*'[1]Megrendelőlap'!#REF!</f>
        <v>#REF!</v>
      </c>
      <c r="R65" s="107" t="e">
        <f>+H65*'[1]Megrendelőlap'!#REF!</f>
        <v>#REF!</v>
      </c>
      <c r="S65" s="107" t="e">
        <f>+I65*'[1]Megrendelőlap'!#REF!</f>
        <v>#REF!</v>
      </c>
      <c r="T65" s="107"/>
    </row>
    <row r="66" spans="1:20" ht="12.75">
      <c r="A66" s="276" t="s">
        <v>209</v>
      </c>
      <c r="B66" s="117"/>
      <c r="C66" s="111">
        <v>1495</v>
      </c>
      <c r="D66" s="111">
        <v>1805</v>
      </c>
      <c r="E66" s="111">
        <v>1545</v>
      </c>
      <c r="F66" s="112">
        <v>1605</v>
      </c>
      <c r="G66" s="124">
        <v>1560</v>
      </c>
      <c r="H66" s="252"/>
      <c r="I66" s="267"/>
      <c r="J66" s="265" t="str">
        <f t="shared" si="0"/>
        <v>TV3</v>
      </c>
      <c r="L66" s="107"/>
      <c r="M66" s="107" t="e">
        <f>+C66*'[1]Megrendelőlap'!#REF!</f>
        <v>#REF!</v>
      </c>
      <c r="N66" s="107" t="e">
        <f>+D66*'[1]Megrendelőlap'!#REF!</f>
        <v>#REF!</v>
      </c>
      <c r="O66" s="107" t="e">
        <f>+E66*'[1]Megrendelőlap'!#REF!</f>
        <v>#REF!</v>
      </c>
      <c r="P66" s="107" t="e">
        <f>+F66*'[1]Megrendelőlap'!#REF!</f>
        <v>#REF!</v>
      </c>
      <c r="Q66" s="107" t="e">
        <f>+G66*'[1]Megrendelőlap'!#REF!</f>
        <v>#REF!</v>
      </c>
      <c r="R66" s="107" t="e">
        <f>+H66*'[1]Megrendelőlap'!#REF!</f>
        <v>#REF!</v>
      </c>
      <c r="S66" s="107" t="e">
        <f>+I66*'[1]Megrendelőlap'!#REF!</f>
        <v>#REF!</v>
      </c>
      <c r="T66" s="107"/>
    </row>
    <row r="67" spans="1:20" ht="12.75">
      <c r="A67" s="276" t="s">
        <v>211</v>
      </c>
      <c r="B67" s="117"/>
      <c r="C67" s="111">
        <v>1795</v>
      </c>
      <c r="D67" s="111">
        <v>1695</v>
      </c>
      <c r="E67" s="111">
        <v>1560</v>
      </c>
      <c r="F67" s="112">
        <v>1845</v>
      </c>
      <c r="G67" s="124">
        <v>1395</v>
      </c>
      <c r="H67" s="252"/>
      <c r="I67" s="267"/>
      <c r="J67" s="265" t="str">
        <f t="shared" si="0"/>
        <v>TV4</v>
      </c>
      <c r="L67" s="107"/>
      <c r="M67" s="107" t="e">
        <f>+C67*'[1]Megrendelőlap'!#REF!</f>
        <v>#REF!</v>
      </c>
      <c r="N67" s="107" t="e">
        <f>+D67*'[1]Megrendelőlap'!#REF!</f>
        <v>#REF!</v>
      </c>
      <c r="O67" s="107" t="e">
        <f>+E67*'[1]Megrendelőlap'!#REF!</f>
        <v>#REF!</v>
      </c>
      <c r="P67" s="107" t="e">
        <f>+F67*'[1]Megrendelőlap'!#REF!</f>
        <v>#REF!</v>
      </c>
      <c r="Q67" s="107" t="e">
        <f>+G67*'[1]Megrendelőlap'!#REF!</f>
        <v>#REF!</v>
      </c>
      <c r="R67" s="107" t="e">
        <f>+H67*'[1]Megrendelőlap'!#REF!</f>
        <v>#REF!</v>
      </c>
      <c r="S67" s="107" t="e">
        <f>+I67*'[1]Megrendelőlap'!#REF!</f>
        <v>#REF!</v>
      </c>
      <c r="T67" s="107"/>
    </row>
    <row r="68" spans="1:20" ht="12.75">
      <c r="A68" s="276" t="s">
        <v>212</v>
      </c>
      <c r="B68" s="117"/>
      <c r="C68" s="111">
        <v>1495</v>
      </c>
      <c r="D68" s="111">
        <v>1395</v>
      </c>
      <c r="E68" s="111">
        <v>1795</v>
      </c>
      <c r="F68" s="112">
        <v>1495</v>
      </c>
      <c r="G68" s="124">
        <v>1695</v>
      </c>
      <c r="H68" s="291">
        <v>1795</v>
      </c>
      <c r="I68" s="267"/>
      <c r="J68" s="265" t="str">
        <f aca="true" t="shared" si="1" ref="J68:J83">A68</f>
        <v>TVE5</v>
      </c>
      <c r="L68" s="107"/>
      <c r="M68" s="107" t="e">
        <f>+C68*'[1]Megrendelőlap'!#REF!</f>
        <v>#REF!</v>
      </c>
      <c r="N68" s="107" t="e">
        <f>+D68*'[1]Megrendelőlap'!#REF!</f>
        <v>#REF!</v>
      </c>
      <c r="O68" s="107" t="e">
        <f>+E68*'[1]Megrendelőlap'!#REF!</f>
        <v>#REF!</v>
      </c>
      <c r="P68" s="107" t="e">
        <f>+F68*'[1]Megrendelőlap'!#REF!</f>
        <v>#REF!</v>
      </c>
      <c r="Q68" s="107" t="e">
        <f>+G68*'[1]Megrendelőlap'!#REF!</f>
        <v>#REF!</v>
      </c>
      <c r="R68" s="107" t="e">
        <f>+H68*'[1]Megrendelőlap'!#REF!</f>
        <v>#REF!</v>
      </c>
      <c r="S68" s="107" t="e">
        <f>+I68*'[1]Megrendelőlap'!#REF!</f>
        <v>#REF!</v>
      </c>
      <c r="T68" s="107"/>
    </row>
    <row r="69" spans="1:20" ht="13.5" thickBot="1">
      <c r="A69" s="286" t="s">
        <v>213</v>
      </c>
      <c r="B69" s="117"/>
      <c r="C69" s="118">
        <v>1505</v>
      </c>
      <c r="D69" s="118">
        <v>1405</v>
      </c>
      <c r="E69" s="118">
        <v>1545</v>
      </c>
      <c r="F69" s="251">
        <v>1345</v>
      </c>
      <c r="G69" s="125">
        <v>1395</v>
      </c>
      <c r="H69" s="252"/>
      <c r="I69" s="267"/>
      <c r="J69" s="265" t="str">
        <f t="shared" si="1"/>
        <v>TVE6</v>
      </c>
      <c r="L69" s="107"/>
      <c r="M69" s="107"/>
      <c r="N69" s="107"/>
      <c r="O69" s="107"/>
      <c r="P69" s="107"/>
      <c r="Q69" s="107"/>
      <c r="R69" s="107"/>
      <c r="S69" s="107"/>
      <c r="T69" s="107"/>
    </row>
    <row r="70" spans="1:19" ht="13.5" thickBot="1">
      <c r="A70" s="276" t="s">
        <v>476</v>
      </c>
      <c r="B70" s="117"/>
      <c r="C70" s="118">
        <v>1695</v>
      </c>
      <c r="D70" s="118">
        <v>1745</v>
      </c>
      <c r="E70" s="118">
        <v>1395</v>
      </c>
      <c r="F70" s="251">
        <v>1745</v>
      </c>
      <c r="G70" s="125">
        <v>1695</v>
      </c>
      <c r="H70" s="252"/>
      <c r="I70" s="267"/>
      <c r="J70" s="292" t="str">
        <f t="shared" si="1"/>
        <v>TV7</v>
      </c>
      <c r="L70" s="107"/>
      <c r="M70" s="107" t="e">
        <f>+C70*'[1]Megrendelőlap'!#REF!</f>
        <v>#REF!</v>
      </c>
      <c r="N70" s="107" t="e">
        <f>+D70*'[1]Megrendelőlap'!#REF!</f>
        <v>#REF!</v>
      </c>
      <c r="O70" s="107" t="e">
        <f>+E70*'[1]Megrendelőlap'!#REF!</f>
        <v>#REF!</v>
      </c>
      <c r="P70" s="107" t="e">
        <f>+F70*'[1]Megrendelőlap'!#REF!</f>
        <v>#REF!</v>
      </c>
      <c r="Q70" s="107" t="e">
        <f>+G70*'[1]Megrendelőlap'!#REF!</f>
        <v>#REF!</v>
      </c>
      <c r="R70" s="107" t="e">
        <f>+H70*'[1]Megrendelőlap'!#REF!</f>
        <v>#REF!</v>
      </c>
      <c r="S70" s="107" t="e">
        <f>+I70*'[1]Megrendelőlap'!#REF!</f>
        <v>#REF!</v>
      </c>
    </row>
    <row r="71" spans="1:19" ht="12.75">
      <c r="A71" s="293" t="s">
        <v>241</v>
      </c>
      <c r="B71" s="294"/>
      <c r="C71" s="295">
        <v>199</v>
      </c>
      <c r="D71" s="295">
        <v>199</v>
      </c>
      <c r="E71" s="295">
        <v>199</v>
      </c>
      <c r="F71" s="295">
        <v>199</v>
      </c>
      <c r="G71" s="295">
        <v>199</v>
      </c>
      <c r="H71" s="247"/>
      <c r="I71" s="248"/>
      <c r="J71" s="296" t="str">
        <f t="shared" si="1"/>
        <v>NF1</v>
      </c>
      <c r="M71" s="107" t="e">
        <f>+C71*'[1]Megrendelőlap'!#REF!</f>
        <v>#REF!</v>
      </c>
      <c r="N71" s="107" t="e">
        <f>+D71*'[1]Megrendelőlap'!#REF!</f>
        <v>#REF!</v>
      </c>
      <c r="O71" s="107" t="e">
        <f>+E71*'[1]Megrendelőlap'!#REF!</f>
        <v>#REF!</v>
      </c>
      <c r="P71" s="107" t="e">
        <f>+F71*'[1]Megrendelőlap'!#REF!</f>
        <v>#REF!</v>
      </c>
      <c r="Q71" s="107" t="e">
        <f>+G71*'[1]Megrendelőlap'!#REF!</f>
        <v>#REF!</v>
      </c>
      <c r="R71" s="107" t="e">
        <f>+H71*'[1]Megrendelőlap'!#REF!</f>
        <v>#REF!</v>
      </c>
      <c r="S71" s="107" t="e">
        <f>+I71*'[1]Megrendelőlap'!#REF!</f>
        <v>#REF!</v>
      </c>
    </row>
    <row r="72" spans="1:19" ht="12.75">
      <c r="A72" s="297" t="s">
        <v>242</v>
      </c>
      <c r="B72" s="117"/>
      <c r="C72" s="124">
        <v>199</v>
      </c>
      <c r="D72" s="124">
        <v>199</v>
      </c>
      <c r="E72" s="124">
        <v>199</v>
      </c>
      <c r="F72" s="124">
        <v>199</v>
      </c>
      <c r="G72" s="124">
        <v>199</v>
      </c>
      <c r="H72" s="249"/>
      <c r="I72" s="159"/>
      <c r="J72" s="265" t="str">
        <f t="shared" si="1"/>
        <v>NF2</v>
      </c>
      <c r="K72" t="e">
        <f>SUM(L3:S70)</f>
        <v>#REF!</v>
      </c>
      <c r="M72" s="107" t="e">
        <f>+C72*'[1]Megrendelőlap'!#REF!</f>
        <v>#REF!</v>
      </c>
      <c r="N72" s="107" t="e">
        <f>+D72*'[1]Megrendelőlap'!#REF!</f>
        <v>#REF!</v>
      </c>
      <c r="O72" s="107" t="e">
        <f>+E72*'[1]Megrendelőlap'!#REF!</f>
        <v>#REF!</v>
      </c>
      <c r="P72" s="107" t="e">
        <f>+F72*'[1]Megrendelőlap'!#REF!</f>
        <v>#REF!</v>
      </c>
      <c r="Q72" s="107" t="e">
        <f>+G72*'[1]Megrendelőlap'!#REF!</f>
        <v>#REF!</v>
      </c>
      <c r="R72" s="107" t="e">
        <f>+H72*'[1]Megrendelőlap'!#REF!</f>
        <v>#REF!</v>
      </c>
      <c r="S72" s="107" t="e">
        <f>+I72*'[1]Megrendelőlap'!#REF!</f>
        <v>#REF!</v>
      </c>
    </row>
    <row r="73" spans="1:19" ht="12.75">
      <c r="A73" s="297" t="s">
        <v>243</v>
      </c>
      <c r="B73" s="117"/>
      <c r="C73" s="124">
        <v>199</v>
      </c>
      <c r="D73" s="124">
        <v>199</v>
      </c>
      <c r="E73" s="124">
        <v>199</v>
      </c>
      <c r="F73" s="124">
        <v>199</v>
      </c>
      <c r="G73" s="124">
        <v>199</v>
      </c>
      <c r="H73" s="249"/>
      <c r="I73" s="159"/>
      <c r="J73" s="265" t="str">
        <f t="shared" si="1"/>
        <v>NF3</v>
      </c>
      <c r="M73" s="107" t="e">
        <f>+C73*'[1]Megrendelőlap'!#REF!</f>
        <v>#REF!</v>
      </c>
      <c r="N73" s="107" t="e">
        <f>+D73*'[1]Megrendelőlap'!#REF!</f>
        <v>#REF!</v>
      </c>
      <c r="O73" s="107" t="e">
        <f>+E73*'[1]Megrendelőlap'!#REF!</f>
        <v>#REF!</v>
      </c>
      <c r="P73" s="107" t="e">
        <f>+F73*'[1]Megrendelőlap'!#REF!</f>
        <v>#REF!</v>
      </c>
      <c r="Q73" s="107" t="e">
        <f>+G73*'[1]Megrendelőlap'!#REF!</f>
        <v>#REF!</v>
      </c>
      <c r="R73" s="107" t="e">
        <f>+H73*'[1]Megrendelőlap'!#REF!</f>
        <v>#REF!</v>
      </c>
      <c r="S73" s="107" t="e">
        <f>+I73*'[1]Megrendelőlap'!#REF!</f>
        <v>#REF!</v>
      </c>
    </row>
    <row r="74" spans="1:19" ht="12.75">
      <c r="A74" s="298" t="s">
        <v>244</v>
      </c>
      <c r="B74" s="117"/>
      <c r="C74" s="223">
        <v>199</v>
      </c>
      <c r="D74" s="223">
        <v>199</v>
      </c>
      <c r="E74" s="223">
        <v>199</v>
      </c>
      <c r="F74" s="223">
        <v>199</v>
      </c>
      <c r="G74" s="223">
        <v>199</v>
      </c>
      <c r="H74" s="249"/>
      <c r="I74" s="159"/>
      <c r="J74" s="265" t="str">
        <f t="shared" si="1"/>
        <v>NF4</v>
      </c>
      <c r="M74" s="107" t="e">
        <f>+C74*'[1]Megrendelőlap'!#REF!</f>
        <v>#REF!</v>
      </c>
      <c r="N74" s="107" t="e">
        <f>+D74*'[1]Megrendelőlap'!#REF!</f>
        <v>#REF!</v>
      </c>
      <c r="O74" s="107" t="e">
        <f>+E74*'[1]Megrendelőlap'!#REF!</f>
        <v>#REF!</v>
      </c>
      <c r="P74" s="107" t="e">
        <f>+F74*'[1]Megrendelőlap'!#REF!</f>
        <v>#REF!</v>
      </c>
      <c r="Q74" s="107" t="e">
        <f>+G74*'[1]Megrendelőlap'!#REF!</f>
        <v>#REF!</v>
      </c>
      <c r="R74" s="107" t="e">
        <f>+H74*'[1]Megrendelőlap'!#REF!</f>
        <v>#REF!</v>
      </c>
      <c r="S74" s="107" t="e">
        <f>+I74*'[1]Megrendelőlap'!#REF!</f>
        <v>#REF!</v>
      </c>
    </row>
    <row r="75" spans="1:19" ht="12.75">
      <c r="A75" s="297" t="s">
        <v>245</v>
      </c>
      <c r="B75" s="117"/>
      <c r="C75" s="124">
        <v>199</v>
      </c>
      <c r="D75" s="124">
        <v>199</v>
      </c>
      <c r="E75" s="124">
        <v>199</v>
      </c>
      <c r="F75" s="124">
        <v>199</v>
      </c>
      <c r="G75" s="124">
        <v>199</v>
      </c>
      <c r="H75" s="249"/>
      <c r="I75" s="159"/>
      <c r="J75" s="265" t="str">
        <f t="shared" si="1"/>
        <v>NF5</v>
      </c>
      <c r="M75" s="107" t="e">
        <f>+C75*'[1]Megrendelőlap'!#REF!</f>
        <v>#REF!</v>
      </c>
      <c r="N75" s="107" t="e">
        <f>+D75*'[1]Megrendelőlap'!#REF!</f>
        <v>#REF!</v>
      </c>
      <c r="O75" s="107" t="e">
        <f>+E75*'[1]Megrendelőlap'!#REF!</f>
        <v>#REF!</v>
      </c>
      <c r="P75" s="107" t="e">
        <f>+F75*'[1]Megrendelőlap'!#REF!</f>
        <v>#REF!</v>
      </c>
      <c r="Q75" s="107" t="e">
        <f>+G75*'[1]Megrendelőlap'!#REF!</f>
        <v>#REF!</v>
      </c>
      <c r="R75" s="107" t="e">
        <f>+H75*'[1]Megrendelőlap'!#REF!</f>
        <v>#REF!</v>
      </c>
      <c r="S75" s="107" t="e">
        <f>+I75*'[1]Megrendelőlap'!#REF!</f>
        <v>#REF!</v>
      </c>
    </row>
    <row r="76" spans="1:19" ht="12.75">
      <c r="A76" s="297" t="s">
        <v>246</v>
      </c>
      <c r="B76" s="117"/>
      <c r="C76" s="124">
        <v>199</v>
      </c>
      <c r="D76" s="124">
        <v>199</v>
      </c>
      <c r="E76" s="124">
        <v>199</v>
      </c>
      <c r="F76" s="124">
        <v>199</v>
      </c>
      <c r="G76" s="124">
        <v>199</v>
      </c>
      <c r="H76" s="249"/>
      <c r="I76" s="159"/>
      <c r="J76" s="265" t="str">
        <f t="shared" si="1"/>
        <v>NF6</v>
      </c>
      <c r="M76" s="107" t="e">
        <f>+C76*'[1]Megrendelőlap'!#REF!</f>
        <v>#REF!</v>
      </c>
      <c r="N76" s="107" t="e">
        <f>+D76*'[1]Megrendelőlap'!#REF!</f>
        <v>#REF!</v>
      </c>
      <c r="O76" s="107" t="e">
        <f>+E76*'[1]Megrendelőlap'!#REF!</f>
        <v>#REF!</v>
      </c>
      <c r="P76" s="107" t="e">
        <f>+F76*'[1]Megrendelőlap'!#REF!</f>
        <v>#REF!</v>
      </c>
      <c r="Q76" s="107" t="e">
        <f>+G76*'[1]Megrendelőlap'!#REF!</f>
        <v>#REF!</v>
      </c>
      <c r="R76" s="107" t="e">
        <f>+H76*'[1]Megrendelőlap'!#REF!</f>
        <v>#REF!</v>
      </c>
      <c r="S76" s="107" t="e">
        <f>+I76*'[1]Megrendelőlap'!#REF!</f>
        <v>#REF!</v>
      </c>
    </row>
    <row r="77" spans="1:19" ht="12.75">
      <c r="A77" s="298" t="s">
        <v>247</v>
      </c>
      <c r="B77" s="117"/>
      <c r="C77" s="223">
        <v>199</v>
      </c>
      <c r="D77" s="223">
        <v>199</v>
      </c>
      <c r="E77" s="223">
        <v>199</v>
      </c>
      <c r="F77" s="223">
        <v>199</v>
      </c>
      <c r="G77" s="223">
        <v>199</v>
      </c>
      <c r="H77" s="249"/>
      <c r="I77" s="159"/>
      <c r="J77" s="265" t="str">
        <f t="shared" si="1"/>
        <v>NF7</v>
      </c>
      <c r="M77" s="107" t="e">
        <f>+C77*'[1]Megrendelőlap'!#REF!</f>
        <v>#REF!</v>
      </c>
      <c r="N77" s="107" t="e">
        <f>+D77*'[1]Megrendelőlap'!#REF!</f>
        <v>#REF!</v>
      </c>
      <c r="O77" s="107" t="e">
        <f>+E77*'[1]Megrendelőlap'!#REF!</f>
        <v>#REF!</v>
      </c>
      <c r="P77" s="107" t="e">
        <f>+F77*'[1]Megrendelőlap'!#REF!</f>
        <v>#REF!</v>
      </c>
      <c r="Q77" s="107" t="e">
        <f>+G77*'[1]Megrendelőlap'!#REF!</f>
        <v>#REF!</v>
      </c>
      <c r="R77" s="107" t="e">
        <f>+H77*'[1]Megrendelőlap'!#REF!</f>
        <v>#REF!</v>
      </c>
      <c r="S77" s="107" t="e">
        <f>+I77*'[1]Megrendelőlap'!#REF!</f>
        <v>#REF!</v>
      </c>
    </row>
    <row r="78" spans="1:19" ht="12.75">
      <c r="A78" s="297" t="s">
        <v>253</v>
      </c>
      <c r="B78" s="117"/>
      <c r="C78" s="124">
        <v>279</v>
      </c>
      <c r="D78" s="124">
        <v>279</v>
      </c>
      <c r="E78" s="124">
        <v>279</v>
      </c>
      <c r="F78" s="124">
        <v>279</v>
      </c>
      <c r="G78" s="124">
        <v>279</v>
      </c>
      <c r="H78" s="249"/>
      <c r="I78" s="159"/>
      <c r="J78" s="265" t="str">
        <f t="shared" si="1"/>
        <v>NF8</v>
      </c>
      <c r="M78" s="107"/>
      <c r="N78" s="107"/>
      <c r="O78" s="107"/>
      <c r="P78" s="107"/>
      <c r="Q78" s="107"/>
      <c r="R78" s="107"/>
      <c r="S78" s="107"/>
    </row>
    <row r="79" spans="1:19" ht="12.75">
      <c r="A79" s="297" t="s">
        <v>315</v>
      </c>
      <c r="B79" s="117"/>
      <c r="C79" s="124">
        <v>279</v>
      </c>
      <c r="D79" s="124">
        <v>279</v>
      </c>
      <c r="E79" s="124">
        <v>279</v>
      </c>
      <c r="F79" s="124">
        <v>279</v>
      </c>
      <c r="G79" s="124">
        <v>279</v>
      </c>
      <c r="H79" s="249"/>
      <c r="I79" s="159"/>
      <c r="J79" s="265" t="str">
        <f t="shared" si="1"/>
        <v>NF9</v>
      </c>
      <c r="M79" s="107"/>
      <c r="N79" s="107"/>
      <c r="O79" s="107"/>
      <c r="P79" s="107"/>
      <c r="Q79" s="107"/>
      <c r="R79" s="107"/>
      <c r="S79" s="107"/>
    </row>
    <row r="80" spans="1:19" ht="12.75">
      <c r="A80" s="298" t="s">
        <v>316</v>
      </c>
      <c r="B80" s="117"/>
      <c r="C80" s="223">
        <v>299</v>
      </c>
      <c r="D80" s="223">
        <v>299</v>
      </c>
      <c r="E80" s="223">
        <v>299</v>
      </c>
      <c r="F80" s="223">
        <v>299</v>
      </c>
      <c r="G80" s="223">
        <v>299</v>
      </c>
      <c r="H80" s="249"/>
      <c r="I80" s="159"/>
      <c r="J80" s="265" t="str">
        <f t="shared" si="1"/>
        <v>NF10</v>
      </c>
      <c r="M80" s="107"/>
      <c r="N80" s="107"/>
      <c r="O80" s="107"/>
      <c r="P80" s="107"/>
      <c r="Q80" s="107"/>
      <c r="R80" s="107"/>
      <c r="S80" s="107"/>
    </row>
    <row r="81" spans="1:19" ht="12.75">
      <c r="A81" s="297" t="s">
        <v>419</v>
      </c>
      <c r="B81" s="117"/>
      <c r="C81" s="124">
        <v>299</v>
      </c>
      <c r="D81" s="124">
        <v>299</v>
      </c>
      <c r="E81" s="124">
        <v>299</v>
      </c>
      <c r="F81" s="124">
        <v>299</v>
      </c>
      <c r="G81" s="124">
        <v>299</v>
      </c>
      <c r="H81" s="249"/>
      <c r="I81" s="159"/>
      <c r="J81" s="265" t="str">
        <f t="shared" si="1"/>
        <v>NF11</v>
      </c>
      <c r="M81" s="107"/>
      <c r="N81" s="107"/>
      <c r="O81" s="107"/>
      <c r="P81" s="107"/>
      <c r="Q81" s="107"/>
      <c r="R81" s="107"/>
      <c r="S81" s="107"/>
    </row>
    <row r="82" spans="1:19" ht="12.75">
      <c r="A82" s="297" t="s">
        <v>474</v>
      </c>
      <c r="B82" s="117"/>
      <c r="C82" s="223">
        <v>399</v>
      </c>
      <c r="D82" s="223">
        <v>399</v>
      </c>
      <c r="E82" s="223">
        <v>399</v>
      </c>
      <c r="F82" s="223">
        <v>399</v>
      </c>
      <c r="G82" s="223">
        <v>399</v>
      </c>
      <c r="H82" s="249"/>
      <c r="I82" s="159"/>
      <c r="J82" s="265" t="str">
        <f t="shared" si="1"/>
        <v>NF12</v>
      </c>
      <c r="M82" s="107"/>
      <c r="N82" s="107"/>
      <c r="O82" s="107"/>
      <c r="P82" s="107"/>
      <c r="Q82" s="107"/>
      <c r="R82" s="107"/>
      <c r="S82" s="107"/>
    </row>
    <row r="83" spans="1:19" ht="13.5" thickBot="1">
      <c r="A83" s="299" t="s">
        <v>475</v>
      </c>
      <c r="B83" s="222"/>
      <c r="C83" s="245">
        <v>399</v>
      </c>
      <c r="D83" s="245">
        <v>399</v>
      </c>
      <c r="E83" s="245">
        <v>399</v>
      </c>
      <c r="F83" s="245">
        <v>399</v>
      </c>
      <c r="G83" s="245">
        <v>399</v>
      </c>
      <c r="H83" s="253"/>
      <c r="I83" s="254"/>
      <c r="J83" s="272" t="str">
        <f t="shared" si="1"/>
        <v>NF13</v>
      </c>
      <c r="M83" s="107"/>
      <c r="N83" s="107"/>
      <c r="O83" s="107"/>
      <c r="P83" s="107"/>
      <c r="Q83" s="107"/>
      <c r="R83" s="107"/>
      <c r="S83" s="107"/>
    </row>
  </sheetData>
  <sheetProtection selectLockedCells="1" selectUnlockedCells="1"/>
  <mergeCells count="1">
    <mergeCell ref="A1:B1"/>
  </mergeCells>
  <printOptions horizontalCentered="1"/>
  <pageMargins left="0.2362204724409449" right="0.2362204724409449" top="0.15748031496062992" bottom="0.15748031496062992" header="0" footer="0"/>
  <pageSetup horizontalDpi="600" verticalDpi="600" orientation="portrait" paperSize="9" scale="97" r:id="rId1"/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baloghtamas</dc:creator>
  <cp:keywords/>
  <dc:description/>
  <cp:lastModifiedBy>user</cp:lastModifiedBy>
  <cp:lastPrinted>2024-03-25T09:43:54Z</cp:lastPrinted>
  <dcterms:created xsi:type="dcterms:W3CDTF">2015-08-10T12:37:46Z</dcterms:created>
  <dcterms:modified xsi:type="dcterms:W3CDTF">2024-04-02T06:07:07Z</dcterms:modified>
  <cp:category/>
  <cp:version/>
  <cp:contentType/>
  <cp:contentStatus/>
</cp:coreProperties>
</file>